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metyt\OneDrive\Dokumenti\META SLUŽBENO\RAZPISI OBJEKTI 2021\13-0052 Most čez Bodonski potok Zenkovci\OBJAVLJENO\"/>
    </mc:Choice>
  </mc:AlternateContent>
  <xr:revisionPtr revIDLastSave="0" documentId="13_ncr:1_{C1834D4E-FE8D-4419-8EDC-36ECB5541ED6}" xr6:coauthVersionLast="47" xr6:coauthVersionMax="47" xr10:uidLastSave="{00000000-0000-0000-0000-000000000000}"/>
  <bookViews>
    <workbookView xWindow="-110" yWindow="-110" windowWidth="19420" windowHeight="10420" activeTab="1" xr2:uid="{00000000-000D-0000-FFFF-FFFF00000000}"/>
  </bookViews>
  <sheets>
    <sheet name="NAVODILA IN OPOMBE" sheetId="11" r:id="rId1"/>
    <sheet name="REKAPITULACIJA" sheetId="1" r:id="rId2"/>
    <sheet name="MOST-RUŠITEV" sheetId="5" r:id="rId3"/>
    <sheet name="CESTA-ZAČASNI OBVOZ" sheetId="7" r:id="rId4"/>
    <sheet name="MOST-NOVO" sheetId="2" r:id="rId5"/>
    <sheet name="CESTA-NOVO" sheetId="6" r:id="rId6"/>
    <sheet name="VODOTOK-NOVO" sheetId="8" r:id="rId7"/>
    <sheet name="CEVNI PREPUST-A" sheetId="4" r:id="rId8"/>
    <sheet name="CEVNI PREPUST-B" sheetId="9" r:id="rId9"/>
    <sheet name="PRESTAVITEV TK OMREŽJA" sheetId="10" r:id="rId10"/>
  </sheets>
  <definedNames>
    <definedName name="_pr01">#REF!</definedName>
    <definedName name="_pr02">#REF!</definedName>
    <definedName name="_pr03">#REF!</definedName>
    <definedName name="_pr04">#REF!</definedName>
    <definedName name="_pr05">#REF!</definedName>
    <definedName name="_pr06">#REF!</definedName>
    <definedName name="_pr08">#REF!</definedName>
    <definedName name="_pr09">#REF!</definedName>
    <definedName name="_pr10">#REF!</definedName>
    <definedName name="_pr11">#REF!</definedName>
    <definedName name="_pr12">#REF!</definedName>
    <definedName name="_xlnm.Print_Area" localSheetId="1">REKAPITULACIJA!$A$4:$D$23</definedName>
    <definedName name="SK_GRADBENA">#REF!</definedName>
    <definedName name="sk_IZOLACIJA">#REF!</definedName>
    <definedName name="SK_ODVODNJAVANJE">#REF!</definedName>
    <definedName name="SK_OPREMA">#REF!</definedName>
    <definedName name="SK_PLESKARSKA">#REF!</definedName>
    <definedName name="SK_PRIPRAVA">#REF!</definedName>
    <definedName name="SK_R">#REF!</definedName>
    <definedName name="SK_RAZNO">#REF!</definedName>
    <definedName name="sk_sanacija">#REF!</definedName>
    <definedName name="SK_TUJE">#REF!</definedName>
    <definedName name="sk_VOZISCNE">#REF!</definedName>
    <definedName name="sk_VOZIŠČNE">#REF!</definedName>
    <definedName name="SK_ZEMELJSKA">#REF!</definedName>
    <definedName name="sk_ZIDARSK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2" l="1"/>
  <c r="F468" i="2" l="1"/>
  <c r="F465" i="2" l="1"/>
  <c r="G55" i="10" l="1"/>
  <c r="G54" i="10"/>
  <c r="G52" i="10"/>
  <c r="G51" i="10"/>
  <c r="G50" i="10"/>
  <c r="G49" i="10"/>
  <c r="G48" i="10"/>
  <c r="G47" i="10"/>
  <c r="G46" i="10"/>
  <c r="G45" i="10"/>
  <c r="G43" i="10"/>
  <c r="G42" i="10"/>
  <c r="G41" i="10"/>
  <c r="G39" i="10"/>
  <c r="G38" i="10"/>
  <c r="G37" i="10"/>
  <c r="G36" i="10"/>
  <c r="G35" i="10"/>
  <c r="G34" i="10"/>
  <c r="G33" i="10"/>
  <c r="G32" i="10"/>
  <c r="G31" i="10"/>
  <c r="G29" i="10"/>
  <c r="G28" i="10"/>
  <c r="G27" i="10"/>
  <c r="G26" i="10"/>
  <c r="G25" i="10"/>
  <c r="G24" i="10"/>
  <c r="G23" i="10"/>
  <c r="G22" i="10"/>
  <c r="G21" i="10"/>
  <c r="G19" i="10"/>
  <c r="G18" i="10"/>
  <c r="G17" i="10"/>
  <c r="G16" i="10"/>
  <c r="G14" i="10"/>
  <c r="G13" i="10"/>
  <c r="G12" i="10"/>
  <c r="G11" i="10"/>
  <c r="G10" i="10"/>
  <c r="G9" i="10"/>
  <c r="G8" i="10"/>
  <c r="F471" i="2"/>
  <c r="F462" i="2" l="1"/>
  <c r="G89" i="8"/>
  <c r="G87" i="8"/>
  <c r="G74" i="8"/>
  <c r="G72" i="8"/>
  <c r="G69" i="8"/>
  <c r="G66" i="8"/>
  <c r="G63" i="8"/>
  <c r="G61" i="8"/>
  <c r="G57" i="8"/>
  <c r="G56" i="8"/>
  <c r="G50" i="8"/>
  <c r="G47" i="8"/>
  <c r="G44" i="8"/>
  <c r="G41" i="8"/>
  <c r="G38" i="8"/>
  <c r="G35" i="8"/>
  <c r="G32" i="8"/>
  <c r="G30" i="8"/>
  <c r="G28" i="8"/>
  <c r="G26" i="8"/>
  <c r="G25" i="8"/>
  <c r="G24" i="8"/>
  <c r="G21" i="8"/>
  <c r="G20" i="8"/>
  <c r="G19" i="8"/>
  <c r="G16" i="8"/>
  <c r="G10" i="8"/>
  <c r="G8" i="8"/>
  <c r="G20" i="10"/>
  <c r="G64" i="10" s="1"/>
  <c r="G44" i="10"/>
  <c r="G67" i="10" s="1"/>
  <c r="G40" i="10"/>
  <c r="G66" i="10" s="1"/>
  <c r="G30" i="10"/>
  <c r="G65" i="10" s="1"/>
  <c r="G15" i="10"/>
  <c r="G63" i="10" s="1"/>
  <c r="G7" i="10"/>
  <c r="G62" i="10" s="1"/>
  <c r="F66" i="5"/>
  <c r="F60" i="5"/>
  <c r="F53" i="5"/>
  <c r="F46" i="5"/>
  <c r="F40" i="5"/>
  <c r="F27" i="5"/>
  <c r="F21" i="5"/>
  <c r="F13" i="5"/>
  <c r="F190" i="9"/>
  <c r="F186" i="9"/>
  <c r="F181" i="9"/>
  <c r="E200" i="9" s="1"/>
  <c r="F172" i="9"/>
  <c r="F159" i="9"/>
  <c r="F149" i="9"/>
  <c r="F142" i="9"/>
  <c r="F134" i="9"/>
  <c r="F131" i="9"/>
  <c r="F127" i="9"/>
  <c r="F117" i="9"/>
  <c r="F107" i="9"/>
  <c r="F108" i="9" s="1"/>
  <c r="E198" i="9" s="1"/>
  <c r="F99" i="9"/>
  <c r="E197" i="9" s="1"/>
  <c r="F94" i="9"/>
  <c r="F87" i="9"/>
  <c r="F84" i="9"/>
  <c r="F77" i="9"/>
  <c r="F70" i="9"/>
  <c r="F63" i="9"/>
  <c r="F56" i="9"/>
  <c r="F49" i="9"/>
  <c r="F41" i="9"/>
  <c r="F32" i="9"/>
  <c r="F29" i="9"/>
  <c r="F22" i="9"/>
  <c r="F11" i="9"/>
  <c r="F8" i="9"/>
  <c r="F253" i="4"/>
  <c r="F250" i="4"/>
  <c r="F246" i="4"/>
  <c r="F243" i="4"/>
  <c r="F237" i="4"/>
  <c r="F238" i="4"/>
  <c r="E264" i="4" s="1"/>
  <c r="F223" i="4"/>
  <c r="F217" i="4"/>
  <c r="F214" i="4"/>
  <c r="F211" i="4"/>
  <c r="F208" i="4"/>
  <c r="F199" i="4"/>
  <c r="F188" i="4"/>
  <c r="F180" i="4"/>
  <c r="F174" i="4"/>
  <c r="F168" i="4"/>
  <c r="F159" i="4"/>
  <c r="F156" i="4"/>
  <c r="F153" i="4"/>
  <c r="F150" i="4"/>
  <c r="F146" i="4"/>
  <c r="F139" i="4"/>
  <c r="F132" i="4"/>
  <c r="F125" i="4"/>
  <c r="F118" i="4"/>
  <c r="F108" i="4"/>
  <c r="F109" i="4" s="1"/>
  <c r="E262" i="4" s="1"/>
  <c r="F100" i="4"/>
  <c r="E261" i="4" s="1"/>
  <c r="F95" i="4"/>
  <c r="F88" i="4"/>
  <c r="F85" i="4"/>
  <c r="F78" i="4"/>
  <c r="F72" i="4"/>
  <c r="F65" i="4"/>
  <c r="F58" i="4"/>
  <c r="F51" i="4"/>
  <c r="F42" i="4"/>
  <c r="F33" i="4"/>
  <c r="F30" i="4"/>
  <c r="F23" i="4"/>
  <c r="F12" i="4"/>
  <c r="F9" i="4"/>
  <c r="G7" i="8"/>
  <c r="B91" i="7"/>
  <c r="A91" i="7"/>
  <c r="B89" i="7"/>
  <c r="A89" i="7"/>
  <c r="B87" i="7"/>
  <c r="A87" i="7"/>
  <c r="B85" i="7"/>
  <c r="A85" i="7"/>
  <c r="B83" i="7"/>
  <c r="A83" i="7"/>
  <c r="F75" i="7"/>
  <c r="F74" i="7"/>
  <c r="F66" i="7"/>
  <c r="F68" i="7" s="1"/>
  <c r="F89" i="7" s="1"/>
  <c r="F52" i="7"/>
  <c r="F47" i="7"/>
  <c r="F54" i="7"/>
  <c r="F87" i="7" s="1"/>
  <c r="F41" i="7"/>
  <c r="F33" i="7"/>
  <c r="F30" i="7"/>
  <c r="F26" i="7"/>
  <c r="F22" i="7"/>
  <c r="F14" i="7"/>
  <c r="F10" i="7"/>
  <c r="F16" i="7" s="1"/>
  <c r="F83" i="7" s="1"/>
  <c r="B138" i="6"/>
  <c r="A138" i="6"/>
  <c r="B136" i="6"/>
  <c r="A136" i="6"/>
  <c r="B134" i="6"/>
  <c r="A134" i="6"/>
  <c r="B132" i="6"/>
  <c r="A132" i="6"/>
  <c r="B130" i="6"/>
  <c r="A130" i="6"/>
  <c r="F122" i="6"/>
  <c r="F118" i="6"/>
  <c r="F111" i="6"/>
  <c r="F107" i="6"/>
  <c r="F101" i="6"/>
  <c r="F88" i="6"/>
  <c r="F84" i="6"/>
  <c r="F77" i="6"/>
  <c r="F71" i="6"/>
  <c r="F62" i="6"/>
  <c r="F58" i="6"/>
  <c r="F54" i="6"/>
  <c r="F50" i="6"/>
  <c r="F44" i="6"/>
  <c r="F38" i="6"/>
  <c r="F64" i="6" s="1"/>
  <c r="F132" i="6" s="1"/>
  <c r="F29" i="6"/>
  <c r="F24" i="6"/>
  <c r="F20" i="6"/>
  <c r="F16" i="6"/>
  <c r="F11" i="6"/>
  <c r="F10" i="2"/>
  <c r="F13" i="2"/>
  <c r="F16" i="2"/>
  <c r="F19" i="2"/>
  <c r="F24" i="2"/>
  <c r="F27" i="2"/>
  <c r="F40" i="2"/>
  <c r="F43" i="2"/>
  <c r="F49" i="2"/>
  <c r="F55" i="2"/>
  <c r="F59" i="2"/>
  <c r="F68" i="2"/>
  <c r="F76" i="2"/>
  <c r="F86" i="2"/>
  <c r="F93" i="2"/>
  <c r="F101" i="2"/>
  <c r="F111" i="2"/>
  <c r="F118" i="2"/>
  <c r="F121" i="2"/>
  <c r="F132" i="2"/>
  <c r="F135" i="2"/>
  <c r="F142" i="2"/>
  <c r="F145" i="2"/>
  <c r="F155" i="2"/>
  <c r="F163" i="2"/>
  <c r="F172" i="2"/>
  <c r="F180" i="2"/>
  <c r="F188" i="2"/>
  <c r="F194" i="2"/>
  <c r="F200" i="2"/>
  <c r="F209" i="2"/>
  <c r="F212" i="2"/>
  <c r="F215" i="2"/>
  <c r="F224" i="2"/>
  <c r="F231" i="2"/>
  <c r="F239" i="2"/>
  <c r="F247" i="2"/>
  <c r="F253" i="2"/>
  <c r="F261" i="2"/>
  <c r="F268" i="2"/>
  <c r="F272" i="2"/>
  <c r="F275" i="2"/>
  <c r="F278" i="2"/>
  <c r="F287" i="2"/>
  <c r="F294" i="2"/>
  <c r="F301" i="2"/>
  <c r="F310" i="2"/>
  <c r="F319" i="2"/>
  <c r="F325" i="2"/>
  <c r="F338" i="2"/>
  <c r="F342" i="2"/>
  <c r="F345" i="2"/>
  <c r="F354" i="2"/>
  <c r="F357" i="2"/>
  <c r="F360" i="2"/>
  <c r="F363" i="2"/>
  <c r="F369" i="2"/>
  <c r="F375" i="2"/>
  <c r="F378" i="2"/>
  <c r="F386" i="2"/>
  <c r="F398" i="2"/>
  <c r="F407" i="2"/>
  <c r="F416" i="2"/>
  <c r="F424" i="2"/>
  <c r="F427" i="2"/>
  <c r="F436" i="2"/>
  <c r="F440" i="2"/>
  <c r="F444" i="2"/>
  <c r="F447" i="2"/>
  <c r="F455" i="2"/>
  <c r="F459" i="2"/>
  <c r="F474" i="2"/>
  <c r="F480" i="2"/>
  <c r="F481" i="2" s="1"/>
  <c r="D493" i="2" s="1"/>
  <c r="G12" i="8"/>
  <c r="G99" i="8" s="1"/>
  <c r="F67" i="5" l="1"/>
  <c r="E72" i="5" s="1"/>
  <c r="F72" i="5" s="1"/>
  <c r="F73" i="5" s="1"/>
  <c r="F79" i="5" s="1"/>
  <c r="F76" i="8"/>
  <c r="G76" i="8" s="1"/>
  <c r="F124" i="6"/>
  <c r="F138" i="6" s="1"/>
  <c r="F113" i="6"/>
  <c r="F136" i="6" s="1"/>
  <c r="F35" i="7"/>
  <c r="F85" i="7" s="1"/>
  <c r="F216" i="2"/>
  <c r="D489" i="2" s="1"/>
  <c r="F56" i="10"/>
  <c r="G56" i="10" s="1"/>
  <c r="G53" i="10" s="1"/>
  <c r="G68" i="10" s="1"/>
  <c r="G69" i="10" s="1"/>
  <c r="C18" i="1" s="1"/>
  <c r="F146" i="2"/>
  <c r="D487" i="2" s="1"/>
  <c r="F31" i="6"/>
  <c r="F130" i="6" s="1"/>
  <c r="F90" i="6"/>
  <c r="F134" i="6" s="1"/>
  <c r="F95" i="9"/>
  <c r="E196" i="9" s="1"/>
  <c r="F33" i="9"/>
  <c r="E195" i="9" s="1"/>
  <c r="F173" i="9"/>
  <c r="E199" i="9" s="1"/>
  <c r="F191" i="9"/>
  <c r="E201" i="9" s="1"/>
  <c r="F34" i="4"/>
  <c r="E259" i="4" s="1"/>
  <c r="F224" i="4"/>
  <c r="E263" i="4" s="1"/>
  <c r="F96" i="4"/>
  <c r="E260" i="4" s="1"/>
  <c r="F254" i="4"/>
  <c r="E265" i="4" s="1"/>
  <c r="F91" i="8"/>
  <c r="G91" i="8" s="1"/>
  <c r="G93" i="8" s="1"/>
  <c r="G101" i="8" s="1"/>
  <c r="G79" i="8"/>
  <c r="G100" i="8" s="1"/>
  <c r="F77" i="7"/>
  <c r="F91" i="7" s="1"/>
  <c r="F94" i="7" s="1"/>
  <c r="F78" i="5"/>
  <c r="F81" i="5" s="1"/>
  <c r="F201" i="2"/>
  <c r="D488" i="2" s="1"/>
  <c r="F60" i="2"/>
  <c r="D486" i="2" s="1"/>
  <c r="F408" i="2"/>
  <c r="D491" i="2" s="1"/>
  <c r="F387" i="2"/>
  <c r="D490" i="2" s="1"/>
  <c r="F475" i="2"/>
  <c r="D492" i="2" s="1"/>
  <c r="F140" i="6" l="1"/>
  <c r="G57" i="10"/>
  <c r="G102" i="8"/>
  <c r="E202" i="9"/>
  <c r="E266" i="4"/>
  <c r="C16" i="1" s="1"/>
  <c r="G103" i="8"/>
  <c r="G104" i="8" s="1"/>
  <c r="C14" i="1"/>
  <c r="C13" i="1"/>
  <c r="F141" i="6"/>
  <c r="F142" i="6" s="1"/>
  <c r="C12" i="1"/>
  <c r="F95" i="7"/>
  <c r="F96" i="7" s="1"/>
  <c r="F82" i="5"/>
  <c r="F83" i="5" s="1"/>
  <c r="C11" i="1"/>
  <c r="D495" i="2"/>
  <c r="D496" i="2" s="1"/>
  <c r="D497" i="2" s="1"/>
  <c r="E267" i="4" l="1"/>
  <c r="E268" i="4" s="1"/>
  <c r="C17" i="1"/>
  <c r="E203" i="9"/>
  <c r="E204" i="9" s="1"/>
  <c r="C15" i="1"/>
  <c r="C19" i="1" l="1"/>
  <c r="C20" i="1" s="1"/>
  <c r="C21" i="1" s="1"/>
  <c r="C22" i="1" l="1"/>
</calcChain>
</file>

<file path=xl/sharedStrings.xml><?xml version="1.0" encoding="utf-8"?>
<sst xmlns="http://schemas.openxmlformats.org/spreadsheetml/2006/main" count="2165" uniqueCount="851">
  <si>
    <t>3. 1. 2</t>
  </si>
  <si>
    <t>temelj opor. v osi 2: 2x3,95m2 +6,4m2 +2x1,6m2 +3,2m2 +2x1,6m2= 23,9m2</t>
  </si>
  <si>
    <t>2. 2</t>
  </si>
  <si>
    <t>121</t>
  </si>
  <si>
    <t>TUJE STORITVE Skupaj :</t>
  </si>
  <si>
    <t>333</t>
  </si>
  <si>
    <t>Izdelava podprtega opaža za raven zid, visok 4,1 do 6 m - bočne stranice</t>
  </si>
  <si>
    <t>5. 1</t>
  </si>
  <si>
    <t>2,0+3,5= 5,50m'</t>
  </si>
  <si>
    <t>Izdelava s cementom vezane (stabilizirane) nosilne plasti gramoza v debelini nad 20 cm</t>
  </si>
  <si>
    <t>DELA S CEMENTNIM BETONOM</t>
  </si>
  <si>
    <t>161</t>
  </si>
  <si>
    <t>- za začasni  obvoz: (2x8+2x7)m x 5m = 150,0m2</t>
  </si>
  <si>
    <t>vodovod: (5,0+6,0) x 0,6 x 0,5 = 3,3 m3</t>
  </si>
  <si>
    <t>2 x6,0m =12,0m</t>
  </si>
  <si>
    <t>pod začasnim prepustom: 1,2m2 x 5,0m = 6,0m3</t>
  </si>
  <si>
    <t>Razna manjša in nepredvidena dela v vrednosti 5% od skupne vrednosti postavk</t>
  </si>
  <si>
    <t>Dobava in vgraditev cementnega betona C25/30 v prerez 0,16 do 0,30 m3/m2-m1, z dodatkom XC2</t>
  </si>
  <si>
    <t>Cesta:</t>
  </si>
  <si>
    <t>Telekom: Zajeto v Načrtu prestavitve TK vodov.</t>
  </si>
  <si>
    <t>hodnik dol vodno: 28,0m'</t>
  </si>
  <si>
    <t>zaščita - obbetoniranje vodovodne cevi v območju CP 'B':</t>
  </si>
  <si>
    <t>ODSTRANITEV PROMETNE SIGNALIZACIJE IN OPREME</t>
  </si>
  <si>
    <t>bočne stranice zg.plošče:</t>
  </si>
  <si>
    <t>7.10</t>
  </si>
  <si>
    <t>Zatesnitev mejnih površin – stikov, širokih do 15 mm in globokih do 4 cm, s predhodnim premazom bližnjih površin in zapolnitvijo z zmesjo iz umetnih organskih snovi (robnik-hodnik)</t>
  </si>
  <si>
    <t>Izlov in premestitev (prevoz) rib na razdalji do 1000m</t>
  </si>
  <si>
    <t>Izdelava podprtega opaža za bočne stranice ravnih plošč</t>
  </si>
  <si>
    <t>krila opornik 2: 2x 32,9m3/m' x 1,50m = 98,8m3</t>
  </si>
  <si>
    <t>Obnovitev in zavarovanje zakoličene osi trase - ostale javne ceste v ravninskem terenu</t>
  </si>
  <si>
    <t>VODOVODI</t>
  </si>
  <si>
    <t>Projektantski nadzor</t>
  </si>
  <si>
    <t>TESARSKA DELA</t>
  </si>
  <si>
    <t>OBRABNE PLASTI</t>
  </si>
  <si>
    <t>214</t>
  </si>
  <si>
    <t>opornik 1 in 2: 2 x 35,1m2 = 70,2m2</t>
  </si>
  <si>
    <t>Dobava in vgraditev ojačenega cementnega betona C30/37, z dodatki XF2 in XD1, ter PV-II, S4 in VB3, v prekladno konstrukcijo tipa polne plošče</t>
  </si>
  <si>
    <t>opornik 1 bočno : 2 x 4,96m x0,6m = 5,95m2</t>
  </si>
  <si>
    <t>opornik 1: 2 x 7,8m x 4,96m = 77,38m2</t>
  </si>
  <si>
    <t>1. 3. 1</t>
  </si>
  <si>
    <t>PROJEKTNA DOKUMENTACIJA</t>
  </si>
  <si>
    <t>Objekt:</t>
  </si>
  <si>
    <t>krila opornik 1: 2 x31,5m3/m'x 1,50m = 94,6m3</t>
  </si>
  <si>
    <t>2. 8</t>
  </si>
  <si>
    <t>PREDDELA Skupaj :</t>
  </si>
  <si>
    <t>Izdelava geodetskega posnetka - zakoličba obstoječega vodovoda in kanalizacije</t>
  </si>
  <si>
    <t>KOLIČINE PRED IN ZA MOSTOM (opornikom) SO V POPISU NAČRTA CESTE!</t>
  </si>
  <si>
    <t>212</t>
  </si>
  <si>
    <t>Dobava in vgraditev ojačenega cementnega betona C30/37, z dodatkom XC2, ter PV-II, S4 in VB0, v temeljne blazine</t>
  </si>
  <si>
    <t>Izdelava nosilnega podpornega odra za prekladno konstrukcijo premostitvenega objekta, visokega 4,1 do 8m</t>
  </si>
  <si>
    <t>Ureditev planuma temeljnih tal vezljive zemljine</t>
  </si>
  <si>
    <t>252</t>
  </si>
  <si>
    <t>532</t>
  </si>
  <si>
    <t>Izvedba delovnega stika stene z nabrekajočim trakom (Hydrotyte) ali profilom, brez izolacijskih trakov</t>
  </si>
  <si>
    <t>411</t>
  </si>
  <si>
    <t>Dobava, priprava in vgraditev merilnih čepov z navezavo na veljavno nivelmansko mrežo</t>
  </si>
  <si>
    <t>7. 6</t>
  </si>
  <si>
    <t>RAZNO Skupaj :</t>
  </si>
  <si>
    <t>UPOŠTEVANO V POPISU CESTE (Trasa d.o.o)</t>
  </si>
  <si>
    <t>25,4m' + 27,3m' = 52,7m'</t>
  </si>
  <si>
    <t>Zajeto v načrtu vodnogospodarske ureditve (Bojan Mavri s.p.)</t>
  </si>
  <si>
    <t>Razprostiranje odvečne plodne zemljine (za zatravitev okolice)</t>
  </si>
  <si>
    <t>DELA Z JEKLOM ZA OJAČITEV</t>
  </si>
  <si>
    <t>5. 3</t>
  </si>
  <si>
    <t>TUJE STORITVE</t>
  </si>
  <si>
    <t>5. 9</t>
  </si>
  <si>
    <t>oporniki: 2 x1,0m x 7,75m = 15,5m2</t>
  </si>
  <si>
    <t>7. 2</t>
  </si>
  <si>
    <t>Zatesnitev mejnih površin – stikov, širokih do 20 mm in globokih do 4 cm, s predhodnim premazom bližnjih površin in zapolnitvijo z bitumensko zmesjo za tesnjenje stikov (asfalt-robnik)</t>
  </si>
  <si>
    <t>VOZIŠČNE KONSTRUKCIJE</t>
  </si>
  <si>
    <t>2. 4</t>
  </si>
  <si>
    <t>1. 3. 3</t>
  </si>
  <si>
    <t>Določitev in preverjanje položajev, višin in smeri pri gradnji objekta s površino do 200m2</t>
  </si>
  <si>
    <t>Dodatek za zatravitev</t>
  </si>
  <si>
    <t>216</t>
  </si>
  <si>
    <t>Izvlačenje jeklene zagatne stene, vključno z vso demontažo</t>
  </si>
  <si>
    <t>OPREMA CEST Skupaj :</t>
  </si>
  <si>
    <t>142</t>
  </si>
  <si>
    <t>Humuziranje brežin in okolice z valjanjem, v debelini do 15 cm - strojno</t>
  </si>
  <si>
    <t>Hidroizolacije</t>
  </si>
  <si>
    <t>Dobava in vgraditev enostranske enojne varnostne ograje iz jekla za nivo zadrževanja N2 in za delovno širino W4, s stebri C prereza, zabitimi v teren (pred in za objektom), na razmiku 4 m</t>
  </si>
  <si>
    <t>Dobava in vgraditev cementnega betona C12/15 za podložni beton, z dodatkom X0</t>
  </si>
  <si>
    <t>za potrebe Telekoma</t>
  </si>
  <si>
    <t>Izdelava projekta izvedenih del (PID in POV)</t>
  </si>
  <si>
    <t>651</t>
  </si>
  <si>
    <t>ROBNI ELEMENTI VOZIŠČ</t>
  </si>
  <si>
    <t>R3-716/5637 Lemerje - Grad v km 2,283</t>
  </si>
  <si>
    <t>Izdelava vrhnje tesnilne plasti z enojnim varjenim bitumenskim trakom debeline 4,5mm, stikovanje s preklopi</t>
  </si>
  <si>
    <t>KLJUČAVNIČARSKA DELA IN DELA V JEKLU</t>
  </si>
  <si>
    <t>Strojno/ročna izdelava kamnite zložbe struge v območju opornikov mostu.</t>
  </si>
  <si>
    <t>gor in dol vodno: 2 x 0,6m x 9,75m  = 11,7m2</t>
  </si>
  <si>
    <t>ČIŠČENJE TERENA</t>
  </si>
  <si>
    <t>opornik os 1 med krili: 24,7m3/m' x 6,6m = 163,0m3</t>
  </si>
  <si>
    <t>1</t>
  </si>
  <si>
    <t>dolvodno: (0,55 +0,35 +0,15)m x 21,78m = 22,9m2</t>
  </si>
  <si>
    <t>Elektro: 8</t>
  </si>
  <si>
    <t>4. 3</t>
  </si>
  <si>
    <t>114</t>
  </si>
  <si>
    <t>opornik s krili os 1: 35,1m2 x 0,1m = 3,5m3</t>
  </si>
  <si>
    <t>811</t>
  </si>
  <si>
    <t>OSTALE KOLIČINE PRED IN ZA MOSTOM SO V POPISU NAČRTA CESTE!</t>
  </si>
  <si>
    <t>vozišče most (opornik -opornik): 9,8m x 6,15m = 60,3m2</t>
  </si>
  <si>
    <t>2 x 1,85m3/m' x 6,20m= 23,0m3</t>
  </si>
  <si>
    <t>691</t>
  </si>
  <si>
    <t>Strojni posek dreves premera fi 10-20cm z odžaganjem vej, razžaganjem debel in deponiranje izven objekta ter odvoz v trajno deponijo</t>
  </si>
  <si>
    <t>opornik os 2: 38,32m2 x 0,6m = 23,0m3</t>
  </si>
  <si>
    <t>Postavitev in zavarovanje prečnega profila - ostale javne ceste v ravninskem terenu</t>
  </si>
  <si>
    <t>5</t>
  </si>
  <si>
    <t>zagatnicami. Zagatnice so vrisane v risbi, ki opisuje vodenje prometa med</t>
  </si>
  <si>
    <t>Po odstranitvi obstoječega objekta (popis rušitve) ostane za izkop še naslednje:</t>
  </si>
  <si>
    <t>krila os 1:  (23,5+23,3)m2 x 0,6m = 28,1m3</t>
  </si>
  <si>
    <t>oporniki: 2 x 1,0m x 7,75m = 15,5m2</t>
  </si>
  <si>
    <t>ODVODNJAVANJE Skupaj :</t>
  </si>
  <si>
    <t>1. 1</t>
  </si>
  <si>
    <t>3. 5. 2</t>
  </si>
  <si>
    <t>221</t>
  </si>
  <si>
    <t>135</t>
  </si>
  <si>
    <t>Izdelava zaščitne plasti iz trdih penastih plošč v debelini 3,1 do 4,0 cm (npr. styrodur)</t>
  </si>
  <si>
    <t>Dobava in postavitev montažnih elementov za AB prepust, dimenzij 2x2x1 m ter odstranitev po koncu uporabe, vključno z varovalnimi BVO ograjami (L=12m')</t>
  </si>
  <si>
    <t>541</t>
  </si>
  <si>
    <t>opor. 1 in 2: 2 x 4,7m2 = 9,4m2</t>
  </si>
  <si>
    <t>ZAGATNE STENE</t>
  </si>
  <si>
    <t>993</t>
  </si>
  <si>
    <t>Zavarovanje gradbišča med gradnjo z vso potrebno varnostno zaščito</t>
  </si>
  <si>
    <t>116</t>
  </si>
  <si>
    <t>6. 4</t>
  </si>
  <si>
    <t>temelj os 2: 2,33m2 x 7,98m = 18,6m3</t>
  </si>
  <si>
    <t>242</t>
  </si>
  <si>
    <t>3. 2</t>
  </si>
  <si>
    <t>3</t>
  </si>
  <si>
    <t>opornik s krili os 2: 35,1m2 x 0,1m = 3,5m3</t>
  </si>
  <si>
    <t>ODVODNJAVANJE</t>
  </si>
  <si>
    <t>118</t>
  </si>
  <si>
    <t>opornik os 1: 38,58m2 x 0,6m = 23,2m3</t>
  </si>
  <si>
    <t>Omejitve prometa</t>
  </si>
  <si>
    <t>dol vodno: 23,5m'</t>
  </si>
  <si>
    <t>VOZIŠČNE KONSTRUKCIJE Skupaj :</t>
  </si>
  <si>
    <t>22,0 + 22,0 = 44,0m'</t>
  </si>
  <si>
    <t>Nevezane nosilne plasti</t>
  </si>
  <si>
    <t>m2</t>
  </si>
  <si>
    <t>361</t>
  </si>
  <si>
    <t>613</t>
  </si>
  <si>
    <t>441</t>
  </si>
  <si>
    <t>Izvedba ničelne meritve vertikalnih in horizontalnih pomikov (REPERJI)</t>
  </si>
  <si>
    <t>321</t>
  </si>
  <si>
    <t>Dobava, priprava in vgraditev kovinske plošče z vpisanim nazivom izvajalca in letomizgradnje objekta</t>
  </si>
  <si>
    <t>711</t>
  </si>
  <si>
    <t>Izdelava sprijemne plasti – osnovnega premaza z reakcijsko smolo v dveh ali več slojih in količini do 0,6 kg/m2</t>
  </si>
  <si>
    <t>Dobava in vgraditev cestnega požiralnika z rešetko 500x300mm(npr. ACO Combipoint PP) za razred obremenitve C250; Glej še detajlno risbo G.26</t>
  </si>
  <si>
    <t>Dobava in postavitev gladke žice iz mehkega jekla St Sp 37 s premerom do 12 mm, za enostavno ojačitev</t>
  </si>
  <si>
    <t>NASIPI, ZASIPI, KLINI, POSTELJICA IN GLINASTI NABOJ</t>
  </si>
  <si>
    <t>plošča: 7,75m x 8,55m= 66,3m2</t>
  </si>
  <si>
    <t>Prevoz izkopanega materiala na razdaljo nad 5000 m</t>
  </si>
  <si>
    <t>Izdelava podprtega opaža robnega venca na premostitvenem, opornem in podpornem objektu</t>
  </si>
  <si>
    <t>opornik 2 bočno : 2 x 4,92m x0,6m = 5,9m2</t>
  </si>
  <si>
    <t>horizontalni stik opornik 1: 2 x 7,78m' =15,6m'</t>
  </si>
  <si>
    <t>112</t>
  </si>
  <si>
    <t>Vezane spodnje nosilne plasti s hidravličnimi in bitumenskimi vezivi</t>
  </si>
  <si>
    <t>Izkop vezljive zemljine/zrnate kamnine za gradbene jame za objekte, globine nad 4,0 m – strojno, planiranje dna ročno; Kamni obloge struge se shranijjo na depo in se delno uporabijo za vzpostavitev prvotnega stanja (kamnite obloge).</t>
  </si>
  <si>
    <t>1. 3</t>
  </si>
  <si>
    <t>911</t>
  </si>
  <si>
    <t>Vgraditev dvignjenega robnika iz naravnega kamna s prerezom 13/20 cm</t>
  </si>
  <si>
    <t>Izdelava nevezane nosilne plasti prodca v debelini nad 40 cm (del pod cementno stabilizacijo)</t>
  </si>
  <si>
    <t>300</t>
  </si>
  <si>
    <t>Zasip z naravno pridobljeno mehko kamnino (s komprimiranjem po 30 cm slojih 95 do 98% gostote po Proctorju)</t>
  </si>
  <si>
    <t>Odstranitev grmovja,dreves, vej in panjev</t>
  </si>
  <si>
    <t>7</t>
  </si>
  <si>
    <t>1. 2. 1</t>
  </si>
  <si>
    <t>gor vodno: 0,27m2 x 21,72m = 5,86m3</t>
  </si>
  <si>
    <t>opornik os 2 med krili: 24,0m3/m' x 6,6m = 158,4m3</t>
  </si>
  <si>
    <t>OPOMBA:V času gradnje se gradbena jama oz. začasni obvoz delno varuje z</t>
  </si>
  <si>
    <t>OPREMA ZA ZAVAROVANJE PROMETA</t>
  </si>
  <si>
    <t>313</t>
  </si>
  <si>
    <t>opornik os 1: (28+7,2)m3/m' x 6,6m = 232,3m3</t>
  </si>
  <si>
    <t>Izdelava podprtega opaža za ravno ploščo s podporo, visoko 4,1 do 6 m (samo opaž brez podpor)</t>
  </si>
  <si>
    <t>PREVOZI IN RAZPROSTIRANJE ODVEČNEGA MATERIALA</t>
  </si>
  <si>
    <t>215</t>
  </si>
  <si>
    <t>Posip sprijemne plasti – osnovnega premaza s posušenim kremenčevim peskom zrnavosti 0,5/1 mm, količina do 1,0 kg/m2</t>
  </si>
  <si>
    <t>101</t>
  </si>
  <si>
    <t>NOSILNE PLASTI</t>
  </si>
  <si>
    <t>Izdelava kanalizacije iz cevi premera 150mm (gibljive) iz polipropilena, vgrajene na planumu izkopa,  vključno z obbetoniranimi  iztočnimi glavami</t>
  </si>
  <si>
    <t>Dobava in postavitev rebrastih žic iz visokovrednega naravno trdega jekla BSt 500 S (B) s premerom 14 mm in večjim, za srednje zahtevno ojačitev</t>
  </si>
  <si>
    <t>Dobava in postavitev rebrastih žic iz visokovrednega naravno trdega jekla BSt 500 S (B) s premerom do 12 mm, za srednje zahtevno ojačitev</t>
  </si>
  <si>
    <t>2. 9</t>
  </si>
  <si>
    <t>Odškodnina ribičem</t>
  </si>
  <si>
    <t>km</t>
  </si>
  <si>
    <t>Vgraditev in vzdrževanje jeklene zagatne stene</t>
  </si>
  <si>
    <t>5. 4</t>
  </si>
  <si>
    <t>1,1+1,2+2,0+3,1+1,2+1,7+0,9= 11,2m'</t>
  </si>
  <si>
    <t>821</t>
  </si>
  <si>
    <t>124</t>
  </si>
  <si>
    <t>Izdelava geodetskega posnetka obstoječega elektrovoda - zakoličba obstojelčega NN kabel NAYY-J 4x70mm2</t>
  </si>
  <si>
    <t>plošča: 4,67m2 x 9,75m = 45,5m3</t>
  </si>
  <si>
    <t>Zasip z vezljivo zemljino - strojno (od izkopa)</t>
  </si>
  <si>
    <t>krila  : 2 x (23,5 +23,3 +33,4 +23,1) = 186,6m2</t>
  </si>
  <si>
    <t>POPIS JE V NAČRTU RUŠITVE OBJEKTA (ARS d.o.o. št. načrta 71/2013-RUŠ)</t>
  </si>
  <si>
    <t>Izkop vezljive zemljine – ročno v območju komunalnih vodov</t>
  </si>
  <si>
    <t>Odškodnine</t>
  </si>
  <si>
    <t>OSTALA PREDDELA</t>
  </si>
  <si>
    <t>horizontalni stik opornik 2: 2 x 7,78m' =15,6m'</t>
  </si>
  <si>
    <t>Dobava in vgraditev proti koroziji odporne cevke za odvajanje pronicujoče vode</t>
  </si>
  <si>
    <t>gorvodno: (0,55 +0,35 +0,15)m x 21,72m = 22,8m2</t>
  </si>
  <si>
    <t>kg</t>
  </si>
  <si>
    <t>7.11</t>
  </si>
  <si>
    <t>GRADBENA IN OBRTNIŠKA DELA</t>
  </si>
  <si>
    <t>211</t>
  </si>
  <si>
    <t>temelj os 1: 2,33m2 x 7,98m = 18,6m3</t>
  </si>
  <si>
    <t>Odstranitev grmovja in drevesa z debli premera do 10 cm ter vej na redko porasli površini - strojno</t>
  </si>
  <si>
    <t>Dodatek za stebre in sidrne vijake, vgrajene na objektu na razmiku 1,33 m</t>
  </si>
  <si>
    <t>MOST ČEZ BODONSKI POTOK V ZENKOVCIH</t>
  </si>
  <si>
    <t>723</t>
  </si>
  <si>
    <t>opornik os 2: (28+7,4)m3/m' x 6,6m = 233,6m3</t>
  </si>
  <si>
    <t>334</t>
  </si>
  <si>
    <t>kom</t>
  </si>
  <si>
    <t>2. 5</t>
  </si>
  <si>
    <t>1. 3. 2</t>
  </si>
  <si>
    <t>REKAPITULACIJA</t>
  </si>
  <si>
    <t>krila os 2:  2 x 1,58m2 x 2,01m = 6,35m3</t>
  </si>
  <si>
    <t>232</t>
  </si>
  <si>
    <t>ur</t>
  </si>
  <si>
    <t>6,0 x 0,6 x 0,3 = 1,10m3</t>
  </si>
  <si>
    <t>7. 3</t>
  </si>
  <si>
    <t>opornik 2: 2 x 7,8m x 4,92m = 76,75m2</t>
  </si>
  <si>
    <t>5. 8</t>
  </si>
  <si>
    <t>ZAŠČITNA DELA</t>
  </si>
  <si>
    <t>ZEMELJSKA DELA</t>
  </si>
  <si>
    <t>dol vodno: 0,27m2 x 21,78m = 5,88m3</t>
  </si>
  <si>
    <t>351</t>
  </si>
  <si>
    <t>krila os 2:  (23,4+23,1)m2 x 0,6m = 27,9m3</t>
  </si>
  <si>
    <t>431</t>
  </si>
  <si>
    <t>Postavitev in zavarovanje profilov za zakoličbo objekta s površino nad  100 m2 (vključno s krili)</t>
  </si>
  <si>
    <t xml:space="preserve">SKUPAJ </t>
  </si>
  <si>
    <t>Delno je oprema pred in za mostom upoštevana v Načrtu ceste (Trasa d.o.o.)</t>
  </si>
  <si>
    <t>gradnjo. Višina zagatnic je 5m (cesta) oz. 4m (vodotok)</t>
  </si>
  <si>
    <t>PLANUM TEMELJNIH TAL</t>
  </si>
  <si>
    <t>TELEKOMUNIKACIJSKE NAPRAVE</t>
  </si>
  <si>
    <t>hodnik gor vodno: 0,55m x 21,72m = 11,95m2</t>
  </si>
  <si>
    <t>opornik os 2 spredaj: 3,2m3/m' x 10,0m = 32,0m3</t>
  </si>
  <si>
    <t>Robniki</t>
  </si>
  <si>
    <t>zgornja+spodnja nosilna plast v 3 slojih po 15cm (za oporniki med hodniki)</t>
  </si>
  <si>
    <t>253</t>
  </si>
  <si>
    <t>Priprava podlage – površine cementnega betona z vodnim curkom</t>
  </si>
  <si>
    <t>krila v osi 1: 2x36m3/m' x 2,5m = 180,0m3</t>
  </si>
  <si>
    <t>SKUPAJ</t>
  </si>
  <si>
    <t>5. 2</t>
  </si>
  <si>
    <t>236</t>
  </si>
  <si>
    <t>3. 1. 1</t>
  </si>
  <si>
    <t xml:space="preserve"> </t>
  </si>
  <si>
    <t>7. 9</t>
  </si>
  <si>
    <t>122</t>
  </si>
  <si>
    <t>2. 1</t>
  </si>
  <si>
    <t>Nadzor upravljalcev komunalnih vodov</t>
  </si>
  <si>
    <t>2,0 + 1,4 + 2,3 + 3,0 = 8,7m'</t>
  </si>
  <si>
    <t>293</t>
  </si>
  <si>
    <t>Dobava in vgraditev ojačenega cementnega betona C30/37 v prerez 0,16 do 0,30 m3/m2-m1, z dodatki XF4 in XD3, ter PV-II, S4 in VB3 v robne vence</t>
  </si>
  <si>
    <t>111</t>
  </si>
  <si>
    <t>kos</t>
  </si>
  <si>
    <t>hodnik dol vodno: 0,55m x 21,78m = 11,98m2</t>
  </si>
  <si>
    <t>Dobava in vgraditev ojačenega cementnega betona C30/37, z dodatki XF2 in XD1, ter PV-II, S4 in VB3, v stene opornikov in kril</t>
  </si>
  <si>
    <t>631</t>
  </si>
  <si>
    <t>gor vodno: 24,5m'</t>
  </si>
  <si>
    <t>151</t>
  </si>
  <si>
    <t>V dolžini cca. 30m.</t>
  </si>
  <si>
    <t>4</t>
  </si>
  <si>
    <t>3. 5</t>
  </si>
  <si>
    <t>1. 2. 2</t>
  </si>
  <si>
    <t>Izdelava prehodnega revizijskega jaška iz cementnega betona, z LTŽ pokrovom nosilnosti 50kN, za cevi, vgrajene v hodnik, zunanje izmere prereza jaška 90/137 cm, globokega 75 cm</t>
  </si>
  <si>
    <t>DEL MATERIALA ZA ZASIP JE UPOŠTEVAN V NAČRTU CESTE (tampon d=60cm)!</t>
  </si>
  <si>
    <t>191</t>
  </si>
  <si>
    <t>285</t>
  </si>
  <si>
    <t>Izdelava obrabne in zaporne plasti  - AC 11 surf B50/70, A3 Z2 (iz zmesi zrn iz silikatnih kamnin in cestogradbenega bitumna), v debelini 40 mm</t>
  </si>
  <si>
    <t>ZEMELJSKA DELA Skupaj :</t>
  </si>
  <si>
    <t>gorvodno: zajeto v popisu novih AB prepustov fi 100cm!</t>
  </si>
  <si>
    <t>PRESKUSI</t>
  </si>
  <si>
    <t>prehodne rampe: (0,85+1,4+2,7+2)m2 = 6,95m2</t>
  </si>
  <si>
    <t>831</t>
  </si>
  <si>
    <t>gor in dol vodno :2 x 10m x 5,0m = 100,0m2</t>
  </si>
  <si>
    <t>krila os 1:  2 x 1,58m2 x 2,01m = 6,35m3</t>
  </si>
  <si>
    <t>m1</t>
  </si>
  <si>
    <t>Izdelava obrabne in zaporne ali zaščitne plasti - AC 8 surf B50/70, A3 (iz zmesizrn iz karbonatnih kamnin in cestogradbenega bitumna), v debelini 30 mm</t>
  </si>
  <si>
    <t>- gradbena jama: 2 x13m x 4m = 104,0m2</t>
  </si>
  <si>
    <t>Izdelava geodetskega posnetka izvedenega (končnega) stanja s pripadajočim certifikatom.</t>
  </si>
  <si>
    <t>Površinski izkop plodne zemljine – strojno z odrivom</t>
  </si>
  <si>
    <t>5. 9. 2</t>
  </si>
  <si>
    <t>Izdelava dvostranskega vezanega opaža za raven zid, visok 4,1 do 6 m</t>
  </si>
  <si>
    <t>PREDDELA</t>
  </si>
  <si>
    <t>Izdelava kabelske kanalizacije iz cevi iz polietilena, premera 125 mm (PE HD 125)</t>
  </si>
  <si>
    <t>815,9m3 - 193,4 = 622,5m3</t>
  </si>
  <si>
    <t>BREŽINE IN ZELENICE</t>
  </si>
  <si>
    <t>Metlanje površine prevleke s cementno malto (med robnikom in odbojno ograjo)</t>
  </si>
  <si>
    <t>347</t>
  </si>
  <si>
    <t>dolvodno: 7,0m x 6,0m x 0,2m = 8,4m3</t>
  </si>
  <si>
    <t>Pripravljalna dela pri objektih</t>
  </si>
  <si>
    <t>bočne stranice opornikov in kril :</t>
  </si>
  <si>
    <t>3. 1</t>
  </si>
  <si>
    <t>8. 1</t>
  </si>
  <si>
    <t>Kanalizacija v dolžini cca. 30m.</t>
  </si>
  <si>
    <t>GRADBENA IN OBRTNIŠKA DELA Skupaj :</t>
  </si>
  <si>
    <t>opornik os 1 spredaj: 4,5m3/m' x 10,0m = 45,0m3</t>
  </si>
  <si>
    <t>Kanalizacija in vodovod: 16</t>
  </si>
  <si>
    <t>222</t>
  </si>
  <si>
    <t>kanalizacija: 6,0 x 0,6 x 0,5 = 1,8 m3</t>
  </si>
  <si>
    <t>Izdelava podprtega opaža za ravne temelje</t>
  </si>
  <si>
    <t>444</t>
  </si>
  <si>
    <t>ZIDARSKA IN KAMNOSEŠKA DELA</t>
  </si>
  <si>
    <t>op.1 in 2: 2 x 1,65m3/m' x 6,60m = 21,8m3</t>
  </si>
  <si>
    <t>krila v osi 2: 2x34m3/m' x 2,5m = 170,0m3</t>
  </si>
  <si>
    <t>GEODETSKA DELA</t>
  </si>
  <si>
    <t>RAZNA MANJŠA IN NEPREDVIDENA DELA</t>
  </si>
  <si>
    <t>341</t>
  </si>
  <si>
    <t>telekom: Zajeto v Načrtu prestavitve TK vodov.</t>
  </si>
  <si>
    <t>421</t>
  </si>
  <si>
    <t>6</t>
  </si>
  <si>
    <t>8</t>
  </si>
  <si>
    <t>Vgraditev predfabriciranega dvignjenega robnika iz cementnega betona s prerezom 5/20 cm</t>
  </si>
  <si>
    <t>krila-čelo: 0,60 x (2x7,51 +2x7,41) = 17,9m2</t>
  </si>
  <si>
    <t>113</t>
  </si>
  <si>
    <t>3. 2. 2</t>
  </si>
  <si>
    <t>Vezane asfaltne obrabne in zaporne plasti – bitumenski betoni</t>
  </si>
  <si>
    <t>1. 2</t>
  </si>
  <si>
    <t>Geotehnični nadzor- prevzem temeljenja s strani odgovornega geomehanika</t>
  </si>
  <si>
    <t>2</t>
  </si>
  <si>
    <t>1. 2. 4</t>
  </si>
  <si>
    <t>temelj opor. v osi 1: 2x3,95m2 +6,4m2 +2x1,6m2 +3,2m2 +2x1,6m2= 23,9m2</t>
  </si>
  <si>
    <t>VodovodvV dolžini cca. 50m.</t>
  </si>
  <si>
    <t>132</t>
  </si>
  <si>
    <t>226</t>
  </si>
  <si>
    <t>m3</t>
  </si>
  <si>
    <t>RAZNO</t>
  </si>
  <si>
    <t>OPREMA CEST</t>
  </si>
  <si>
    <t>Vgraditev robnika (pogreznjenega) na prehodu z objekta na nasip iz naravnega kamna s prerezom 13/20 cm</t>
  </si>
  <si>
    <t>Začasna prestavitev inštalacij TK kabla na območju objekta</t>
  </si>
  <si>
    <t>Dobava in vgraditev enostranske enojne varnostne ograje iz jekla za nivo zadrževanja H1 in za delovno širino W5, s stebri C prereza (s podložno ploščo) in sidrnimi vijaki, na objektu na razmiku 4 m</t>
  </si>
  <si>
    <t>283</t>
  </si>
  <si>
    <t/>
  </si>
  <si>
    <t>22% DDV</t>
  </si>
  <si>
    <t>RUŠITEV OBSTOJEČEGA MOSTU</t>
  </si>
  <si>
    <t>1.</t>
  </si>
  <si>
    <t>2.</t>
  </si>
  <si>
    <t>3.</t>
  </si>
  <si>
    <t>4.</t>
  </si>
  <si>
    <t>5.</t>
  </si>
  <si>
    <t>6.</t>
  </si>
  <si>
    <t>7.</t>
  </si>
  <si>
    <t>8.</t>
  </si>
  <si>
    <t>1.00</t>
  </si>
  <si>
    <t>11 123</t>
  </si>
  <si>
    <t>1.01</t>
  </si>
  <si>
    <t>Obnova in zavarovanje zakoličbe osi</t>
  </si>
  <si>
    <t>trase ostale javne ceste v</t>
  </si>
  <si>
    <t>hribovitem terenu</t>
  </si>
  <si>
    <t>12 122</t>
  </si>
  <si>
    <t>1.02</t>
  </si>
  <si>
    <t>Odstranitev grmovja na gosto</t>
  </si>
  <si>
    <t>porasli površini (nad 50 %</t>
  </si>
  <si>
    <t>pokritega tlorisa) - strojno</t>
  </si>
  <si>
    <t>12 322</t>
  </si>
  <si>
    <t>1.03</t>
  </si>
  <si>
    <t>Porušitev in odstranitev asfaltne</t>
  </si>
  <si>
    <t>plasti v debelini 6 do 10 cm</t>
  </si>
  <si>
    <t>12 382</t>
  </si>
  <si>
    <t>1.04</t>
  </si>
  <si>
    <t>Rezanje asfaltne plasti s talno</t>
  </si>
  <si>
    <t>diamantno žago, debele 6 do 10 cm</t>
  </si>
  <si>
    <t>13 111</t>
  </si>
  <si>
    <t>1.05</t>
  </si>
  <si>
    <t>Zavarovanje gradbišča v času</t>
  </si>
  <si>
    <t>gradnje s polovično zaporo prometa</t>
  </si>
  <si>
    <t>in usmerjanjem s semaforji</t>
  </si>
  <si>
    <t>dan</t>
  </si>
  <si>
    <t>SKUPAJ PREDDELA</t>
  </si>
  <si>
    <t>2.00</t>
  </si>
  <si>
    <t>ZEMELJSKA DELA IN TEMELJENJE</t>
  </si>
  <si>
    <t>21 114</t>
  </si>
  <si>
    <t>2.01</t>
  </si>
  <si>
    <t>Površinski izkop plodne zemljine –</t>
  </si>
  <si>
    <t xml:space="preserve">1. kategorije – strojno z </t>
  </si>
  <si>
    <t>nakladanjem</t>
  </si>
  <si>
    <t>Opomba: z odvozom na deponijo do 20km.</t>
  </si>
  <si>
    <t>21 214</t>
  </si>
  <si>
    <t>2.02</t>
  </si>
  <si>
    <t>Široki izkop slabo nosilne zemljine</t>
  </si>
  <si>
    <t xml:space="preserve">– 2. kategorije – strojno z </t>
  </si>
  <si>
    <t>24 441</t>
  </si>
  <si>
    <t>2.03</t>
  </si>
  <si>
    <t>Vgraditev posteljice v debelini</t>
  </si>
  <si>
    <t>plasti do 40 cm iz zrnate kamnine –</t>
  </si>
  <si>
    <t>3. kategorije-ZOM</t>
  </si>
  <si>
    <t>25 112</t>
  </si>
  <si>
    <t>2.04</t>
  </si>
  <si>
    <t>Humuziranje brežine brez valjanja,</t>
  </si>
  <si>
    <t>v debelini do 15 cm - strojno</t>
  </si>
  <si>
    <t>00 000</t>
  </si>
  <si>
    <t>2.05</t>
  </si>
  <si>
    <t>Izboljšava temeljnih tal z vgradnjo</t>
  </si>
  <si>
    <t>kamnitega materiala</t>
  </si>
  <si>
    <t>22 112</t>
  </si>
  <si>
    <t>2.06</t>
  </si>
  <si>
    <t>Ureditev planuma temeljnih tal</t>
  </si>
  <si>
    <t>vezljive zemljine – 3. kategorije</t>
  </si>
  <si>
    <t>SKUPAJ ZEMELJSKA DELA IN TEMELJENJE</t>
  </si>
  <si>
    <t>3.00</t>
  </si>
  <si>
    <t>31 132</t>
  </si>
  <si>
    <t>3.01</t>
  </si>
  <si>
    <t>Izdelava nevezane nosilne plasti</t>
  </si>
  <si>
    <t>enakomerno zrnatega drobljenca iz</t>
  </si>
  <si>
    <t>kamnine v debelini 21 do 30 cm</t>
  </si>
  <si>
    <t>31 343</t>
  </si>
  <si>
    <t>3.02</t>
  </si>
  <si>
    <t>Izdelava zgornje nosilne plasti</t>
  </si>
  <si>
    <t>bituminiziranega drobljenca</t>
  </si>
  <si>
    <t>zrnavosti 0/22 ali 0/32 mm v</t>
  </si>
  <si>
    <t>debelini 7 cm - AC 22 base B50/70, A3</t>
  </si>
  <si>
    <t>32 283</t>
  </si>
  <si>
    <t>3.03</t>
  </si>
  <si>
    <t>Izdelava obrabne in zaporne plasti</t>
  </si>
  <si>
    <t>bitumenskega betona BB 11s iz zmesi</t>
  </si>
  <si>
    <t>zrn iz silikatnih kamnin in</t>
  </si>
  <si>
    <t>cestogradbenega bitumna v debelini</t>
  </si>
  <si>
    <t>40 mm - AC 11 surf B50/70, A3</t>
  </si>
  <si>
    <t>36 133</t>
  </si>
  <si>
    <t>3.04</t>
  </si>
  <si>
    <t>Izdelava bankine iz drobljenca,</t>
  </si>
  <si>
    <t>široke 0,76 do 1,00 m</t>
  </si>
  <si>
    <t>SKUPAJ VOZIŠČNE KONSTRUKCIJE</t>
  </si>
  <si>
    <t>4.00</t>
  </si>
  <si>
    <t>OPREMA</t>
  </si>
  <si>
    <t>62 121</t>
  </si>
  <si>
    <t>4.01</t>
  </si>
  <si>
    <t>Izdelava tankoslojne vzdolžne</t>
  </si>
  <si>
    <t>označbe na vozišču z enokomponentno</t>
  </si>
  <si>
    <t>belo barvo, vključno 250 g/m2</t>
  </si>
  <si>
    <t>posipa z drobci / kroglicami stekla,</t>
  </si>
  <si>
    <t xml:space="preserve"> strojno, debelina plasti suhe</t>
  </si>
  <si>
    <t>snovi 250 µm, širina črte 10 cm</t>
  </si>
  <si>
    <t>64 444</t>
  </si>
  <si>
    <t>4.02</t>
  </si>
  <si>
    <t>Dobava in vgraditev jeklene</t>
  </si>
  <si>
    <t>varnostne ograje, brez distančnika,</t>
  </si>
  <si>
    <t>za nivo zadrževanja N2 in za</t>
  </si>
  <si>
    <t>delovno širino W4</t>
  </si>
  <si>
    <t>64 281</t>
  </si>
  <si>
    <t>4.03</t>
  </si>
  <si>
    <t>Dobava in vgraditev vkopane</t>
  </si>
  <si>
    <t>zaključnice, dolžine 4 m</t>
  </si>
  <si>
    <t>SKUPAJ OPREMA</t>
  </si>
  <si>
    <t>5.00</t>
  </si>
  <si>
    <t>79 311</t>
  </si>
  <si>
    <t>5.01</t>
  </si>
  <si>
    <t>79 514</t>
  </si>
  <si>
    <t>5.02</t>
  </si>
  <si>
    <t>Izdelava projektne dokumentacije za</t>
  </si>
  <si>
    <t>projekt izvedenih del</t>
  </si>
  <si>
    <t>SKUPAJ TUJE STORITVE</t>
  </si>
  <si>
    <t>SKUPAJ z DDV</t>
  </si>
  <si>
    <t>CESTA - ZAČASNI OBVOZ</t>
  </si>
  <si>
    <t>CESTA - GRADBENE KONSTRUKCIJE - NOVO</t>
  </si>
  <si>
    <t>SKUPAJ:</t>
  </si>
  <si>
    <t>22% DDV:</t>
  </si>
  <si>
    <t>SKUPAJ Z DDV:</t>
  </si>
  <si>
    <t>11 121</t>
  </si>
  <si>
    <t>trase ostale javne ceste v ravnin. terenu</t>
  </si>
  <si>
    <t>11 221</t>
  </si>
  <si>
    <t>Postavitev in zavarovanje prečnega</t>
  </si>
  <si>
    <t>profila ostale javne ceste v ravnin. terenu</t>
  </si>
  <si>
    <t>1. kategorije – strojno z nakladanjem</t>
  </si>
  <si>
    <t>21 224</t>
  </si>
  <si>
    <t>Široki izkop slabo vezljive zemljine</t>
  </si>
  <si>
    <t>– 3. kategorije – strojno z nakladanjem</t>
  </si>
  <si>
    <t>29 112</t>
  </si>
  <si>
    <t>Prevoz materiala na razdaljo do 500 m</t>
  </si>
  <si>
    <t>t</t>
  </si>
  <si>
    <t>29 116</t>
  </si>
  <si>
    <t>Prevoz materiala na razdaljo do 5000 m</t>
  </si>
  <si>
    <t>31 124</t>
  </si>
  <si>
    <t>prodca v debelini nad 30 cm</t>
  </si>
  <si>
    <t>31 393</t>
  </si>
  <si>
    <t>Izdelava nosilnoobrabne plasti</t>
  </si>
  <si>
    <t>zrnavosti 0/16 mm v debelini 6 cm</t>
  </si>
  <si>
    <t>(AC 16 surf B50/70, A4 (BNOP 16))</t>
  </si>
  <si>
    <t>Premaz roba obstoječega asfalta. z</t>
  </si>
  <si>
    <t>bitumensko emulzijo, pri stiku z</t>
  </si>
  <si>
    <t>novim asfaltom.</t>
  </si>
  <si>
    <t>Postavitev in prestavitve</t>
  </si>
  <si>
    <t>kompleta prometnih znakov</t>
  </si>
  <si>
    <t xml:space="preserve">za zaporo Z-1, </t>
  </si>
  <si>
    <t>z odstranitvijo po končanih delih.</t>
  </si>
  <si>
    <t>(1125, 2232-7,1120,2232-5, Semafor(4x),</t>
  </si>
  <si>
    <t>7102-1)</t>
  </si>
  <si>
    <t>Projektantski nadzor pri izvajanju del:</t>
  </si>
  <si>
    <t xml:space="preserve"> - projektant -cesta</t>
  </si>
  <si>
    <t xml:space="preserve"> - geomehanik - cesta</t>
  </si>
  <si>
    <t xml:space="preserve">                           1. PREDDELA</t>
  </si>
  <si>
    <t>Priprava in organizacija gradbišča z vsemi objekti in zagotovitvijo varnostnih in higijensko tehničnih pogojev. V ceni je upoštevana tudi odstranitev gradbišča po končanih delih, Zakoličba.</t>
  </si>
  <si>
    <t>Geodetska dela pri gradnji</t>
  </si>
  <si>
    <t>pav</t>
  </si>
  <si>
    <t>2. UREDITVENA DELA NA POTOKU</t>
  </si>
  <si>
    <t xml:space="preserve">Strojni posek grmovja s odstranitvijo na deponijo                                          </t>
  </si>
  <si>
    <t xml:space="preserve">Strojni posek dreves s razrezom in odvozom na deponijo                                                                           </t>
  </si>
  <si>
    <t>a) fi 10-20cm</t>
  </si>
  <si>
    <t>b) fi 20-30cm</t>
  </si>
  <si>
    <t>c) fi 30-50cm</t>
  </si>
  <si>
    <t xml:space="preserve">Strojni izkop štorov in odvoz na deponijo 30km                                                                          </t>
  </si>
  <si>
    <t>a) fi 15-25cm</t>
  </si>
  <si>
    <t>b) fi 25-50cm</t>
  </si>
  <si>
    <t>c) fi 50-90cm</t>
  </si>
  <si>
    <t xml:space="preserve">Postavitev prečnih gradbenih profilov iz stešnih letev dolžine 3-5m obojestranski na razdaljo 20m.                                                                                                                                                       </t>
  </si>
  <si>
    <t xml:space="preserve">Strojni odriv humusa z nalaganjem na kamione in odvoz v začasno deponijo materiala                               </t>
  </si>
  <si>
    <t xml:space="preserve">Strojni izkop v zemljini III in IV ktg. v suhem                               </t>
  </si>
  <si>
    <t>50% po izkazu mas            153.00</t>
  </si>
  <si>
    <t xml:space="preserve">Strojni izkop v zemljini III in IV ktg. v mokrem </t>
  </si>
  <si>
    <t>Strojni premet izkopanega materiala z bagerji</t>
  </si>
  <si>
    <t>Strojno formiranje nasipa (zasip stare struge)</t>
  </si>
  <si>
    <t>po izkazu mas 205</t>
  </si>
  <si>
    <t>Strojno nakladanje izkopanega materiala z bagerji na kamione</t>
  </si>
  <si>
    <t xml:space="preserve"> po izkazu mas    102</t>
  </si>
  <si>
    <t xml:space="preserve">Strojni prevoz izkopanega materiala s kamioni na 10 km </t>
  </si>
  <si>
    <t>Strojni formiranje deponije z bagerji</t>
  </si>
  <si>
    <t>50% Deto  post 2.09 = 51</t>
  </si>
  <si>
    <t>Zavarovanje brežine v območju mostu - Dobava in zidanje kamnite obloge iz lomljenca v betonu, v razmerju 30% betona in 70% lomljenca</t>
  </si>
  <si>
    <t>(83*1.2+83*1.2+88)*0.6 = 172m3</t>
  </si>
  <si>
    <t>Skupaj 172m3 (70%=120 , 30%=52)</t>
  </si>
  <si>
    <t xml:space="preserve"> - lomljenec</t>
  </si>
  <si>
    <t xml:space="preserve"> - beton C20</t>
  </si>
  <si>
    <t>Zavarovanje pete in brežin  - Dobava in zidanje kamnite obloge iz lomljenca debeline 0.50-0.40m</t>
  </si>
  <si>
    <t>(145+18)*0.45 = 73m2</t>
  </si>
  <si>
    <t>Strojno planiranje poševnih  površin</t>
  </si>
  <si>
    <t>55x10 =     550.00</t>
  </si>
  <si>
    <t>Strojno planiranje ravnih  površin</t>
  </si>
  <si>
    <t>55.00 x 5.00 = 275.00</t>
  </si>
  <si>
    <t>Posejanje in umetna pognojitev planiranih površin</t>
  </si>
  <si>
    <t>Detto. post 2.14+2.15 = 825.00</t>
  </si>
  <si>
    <t>Posaditev dreves</t>
  </si>
  <si>
    <t>Črpanje vode v času gradnje</t>
  </si>
  <si>
    <t>Nepredvidena dela 10%</t>
  </si>
  <si>
    <t>3.STABILIZACIJSKI PRAGOVI</t>
  </si>
  <si>
    <t>Stabilizacijski prag iz lomljenca  - Dobava in zidanje kamnitega pragu iz lomljenca debeline 0.80-0.70m</t>
  </si>
  <si>
    <t>(2.88+3.5+2.88)*1 = 9.3m3</t>
  </si>
  <si>
    <t>trije pragovi 9.3 *3 = 27.9 m3</t>
  </si>
  <si>
    <t>Nepredvidena dela</t>
  </si>
  <si>
    <t>SKUPAJ vsi pragovi:</t>
  </si>
  <si>
    <t>UREDITEV STRUGE  POTOKA</t>
  </si>
  <si>
    <t>PRAGOVI</t>
  </si>
  <si>
    <t>DDV 22%</t>
  </si>
  <si>
    <t>SKUPAJ Z DDV</t>
  </si>
  <si>
    <t>Zap.</t>
  </si>
  <si>
    <t>ID postavka</t>
  </si>
  <si>
    <t>Postavka</t>
  </si>
  <si>
    <t>EM</t>
  </si>
  <si>
    <t>Količina</t>
  </si>
  <si>
    <t>Znesek</t>
  </si>
  <si>
    <t>A1000000</t>
  </si>
  <si>
    <t>MATERIAL VEČJE VREDNOSTI</t>
  </si>
  <si>
    <t>11300016</t>
  </si>
  <si>
    <t>KABEL TK 53 U 25X4X0.8 M</t>
  </si>
  <si>
    <t xml:space="preserve">M1 </t>
  </si>
  <si>
    <t>11200040</t>
  </si>
  <si>
    <t>KABEL TK 59 25X4X0.8 GM</t>
  </si>
  <si>
    <t>11500005</t>
  </si>
  <si>
    <t>Spojka SOPM A 122/30-500</t>
  </si>
  <si>
    <t>KOS</t>
  </si>
  <si>
    <t>11600003</t>
  </si>
  <si>
    <t>Drog  8 m</t>
  </si>
  <si>
    <t>11600105</t>
  </si>
  <si>
    <t>Doza VVD 30X2</t>
  </si>
  <si>
    <t>21610030</t>
  </si>
  <si>
    <t>Stigmaflex cev 0 125mm</t>
  </si>
  <si>
    <t>21900005</t>
  </si>
  <si>
    <t>SIDRO ZA ADSS KABEL (18-20MM)-ACADSS18</t>
  </si>
  <si>
    <t>A2000000</t>
  </si>
  <si>
    <t>GRADBENA DELA</t>
  </si>
  <si>
    <t>31100001</t>
  </si>
  <si>
    <t>Trasiranje nove ali obstoječe trase zemeljskega kabla, TK linije oz. kabelske kanalizacije z uprabo obstoječih načrtov in iskalca kablov oz po projektu</t>
  </si>
  <si>
    <t xml:space="preserve">KM </t>
  </si>
  <si>
    <t>32100001</t>
  </si>
  <si>
    <t>Izdelava 1x1 cevne kab. kanalizacije iz cevi fi 110mm ali 125mm na globini 0.8 m oz. 1,2 m na obdelovalnih površinah in 0,6 m v zemljišču V. ktg. (vrh zgornjega roba cevi), izkop v zemljišču III. do V. ktg., dobava peska (granul. 4-8 mm) in zaščita cevi s peskom v sloju 10 cm nad cevmi, zasip kanala z utrditvijo v slojih po 20-25 cm, dobava in položitev opozorilnega traku, nakladanje in odvoz odvečnega materiala ter stroški začasne in končne deponije, čiščenje trase, brez dobave cevi</t>
  </si>
  <si>
    <t>17200001</t>
  </si>
  <si>
    <t>Ročni odkop obstoječega TK kabla - zemljišče III.ktg.</t>
  </si>
  <si>
    <t>A7515001</t>
  </si>
  <si>
    <t>Dobava in vzdolžno rezanje cevi PVC 0 125mm, zajetje obstoječega kabla v razrezano cev in povezovanje cevi z objemkami</t>
  </si>
  <si>
    <t>A3000000</t>
  </si>
  <si>
    <t>MONTAŽNA DELA - ZAČASNA PRESTAVITEV</t>
  </si>
  <si>
    <t>32600001</t>
  </si>
  <si>
    <t>Nakladanje, razkladanje, raznos, izkop jame ter vgradnja enojnega droga do I/9 m v  zemljišču III.-V.ktg., nakladanje in odvoz viška materiala ter stroški začasne in končne deponije</t>
  </si>
  <si>
    <t>32600006</t>
  </si>
  <si>
    <t>Vgraditev sidra iz žične vrvi (pletenice) v zem. III-V.ktg., nakladanje in odvoz viška materiala ter stroški začasne in končne deponije</t>
  </si>
  <si>
    <t>12480001</t>
  </si>
  <si>
    <t>Rezanje in zapiranje koncev plastičnega kabla kapacitete do 50x4</t>
  </si>
  <si>
    <t>12440101</t>
  </si>
  <si>
    <t>Izvlačenje telef.kabla kap. od 11x4-100x4 iz kabel. kinete.</t>
  </si>
  <si>
    <t>12440011</t>
  </si>
  <si>
    <t>Uvlačenje telef.kabla kap.od 11x4-100x4 v plastično kab.kanalizacijo.</t>
  </si>
  <si>
    <t>12460110</t>
  </si>
  <si>
    <t>Pritrditev kabla po drogu in zaščita kabla v spodnjem delu z Fe zaščitnim polžlebom dolžine 3 m</t>
  </si>
  <si>
    <t>13100005</t>
  </si>
  <si>
    <t>Montaža VVD doze 30x2 z vpeljavo kablov in spajanje istih na letvico</t>
  </si>
  <si>
    <t>13100020</t>
  </si>
  <si>
    <t>Izdelava ravne spojke na kablu TK 53 kapacitete do 25x4</t>
  </si>
  <si>
    <t>13200003</t>
  </si>
  <si>
    <t>Montaža samonosilnega kabla (TK-53) po obstoječi tt liniji, na že pripravljene nosilce kapacitete 10x4 in več.</t>
  </si>
  <si>
    <t>MONTAŽNA DELA - KONČNO STANJE</t>
  </si>
  <si>
    <t>31300001</t>
  </si>
  <si>
    <t>Izkop kabelskega jarka širine 0,3-0,5 m v zemljišču III.-V. kategorije, zasip kanala z utrjevanjem z vibracijsko ploščo (žabico) v slojih po 20-25 cm, nakladanje in odvoz odvečnega materiala ter stroški začasne in končne deponije, čiščenje trase, globina do 0,9 m</t>
  </si>
  <si>
    <t>12440001</t>
  </si>
  <si>
    <t>Uvlačenje predvleke v plastično kab.kanalizacijo</t>
  </si>
  <si>
    <t>12410002</t>
  </si>
  <si>
    <t>Samo polaganje obstoječega telefon.kabla kapacitete od 6x4 do 100x4 v pripravljen rov od zaščitne cevi v prehodni revizijski jašek</t>
  </si>
  <si>
    <t>12100004</t>
  </si>
  <si>
    <t>Izdelava ravne spojke na kablu TK 59 kapacitete 25x4</t>
  </si>
  <si>
    <t>13100010</t>
  </si>
  <si>
    <t>Demontaža VVD doze z droga ali zidu</t>
  </si>
  <si>
    <t>13200052</t>
  </si>
  <si>
    <t>Odstranitev samonosilnega kabla kapacitete 10x4 in več  / do 500m kabla</t>
  </si>
  <si>
    <t>13300602</t>
  </si>
  <si>
    <t>Odstranitev oporišča II 6-8 m z  odkopom in razstavitvijo v celoti.</t>
  </si>
  <si>
    <t>13300710</t>
  </si>
  <si>
    <t>Odstranitev sidra vseh dimenzij v celoti</t>
  </si>
  <si>
    <t>14000000</t>
  </si>
  <si>
    <t>MERITVE</t>
  </si>
  <si>
    <t>14100001</t>
  </si>
  <si>
    <t>Električne meritve kabla na bobnu  kapacitete kabla do 50x4</t>
  </si>
  <si>
    <t>PAR</t>
  </si>
  <si>
    <t>14100005</t>
  </si>
  <si>
    <t>Električne meritve položenih  kabelskih dolžin (po polaganju) kapacit. do 50x4</t>
  </si>
  <si>
    <t>14100020</t>
  </si>
  <si>
    <t>Končne električne meritve merilne  službe z izdelavo merilnih rezultatov</t>
  </si>
  <si>
    <t>A5000000</t>
  </si>
  <si>
    <t>TEHNIČNA DOKUMENTACIJA</t>
  </si>
  <si>
    <t>41100002</t>
  </si>
  <si>
    <t>Izdelava geodetskega posnetka trase kabla s posnetjem karakterističnih točk za izdelavo ITD - do 250 m</t>
  </si>
  <si>
    <t>41200102</t>
  </si>
  <si>
    <t>Izdelava elaborata izvršilne tehnične dokumentacije (ITD) kabelske kanalizacije, kjer je osnova  geodetski posnetek  - do 250 m</t>
  </si>
  <si>
    <t>41200104</t>
  </si>
  <si>
    <t>Izdelava elaborata izvršilne tehnične dokumentacije kabelske kanalizacije, kjer so osnova  podatki odmerjanja od obstoječih objektov  - do 250 m</t>
  </si>
  <si>
    <t>41100012</t>
  </si>
  <si>
    <t>Izmera plašča jaška</t>
  </si>
  <si>
    <t>41100013</t>
  </si>
  <si>
    <t>Izmera poteka kabla v kabelskem jašku</t>
  </si>
  <si>
    <t>41200111</t>
  </si>
  <si>
    <t>Izdelava načrta kabelskega jaška, ki obsega situacijo in plašč jaška</t>
  </si>
  <si>
    <t>41200130</t>
  </si>
  <si>
    <t>Vnos sprememb v obstoječo izvršilno tehnično dokumentacijo</t>
  </si>
  <si>
    <t>URA</t>
  </si>
  <si>
    <t>41200120</t>
  </si>
  <si>
    <t>Izdelava PID-a z uporabo obstoječih elaboratov izvršilno tehnične dokumentacije</t>
  </si>
  <si>
    <t>15000000</t>
  </si>
  <si>
    <t>PREVOZI, REŽIJSKE URE IN OSTALO</t>
  </si>
  <si>
    <t>15100002</t>
  </si>
  <si>
    <t>Prevoz materialov večjih vrednosti</t>
  </si>
  <si>
    <t>15300170</t>
  </si>
  <si>
    <t>Tehnični nadzor TELEKOM - predvideno</t>
  </si>
  <si>
    <t>15300180</t>
  </si>
  <si>
    <t>Organizacija in zavarovanje gradbišča: 3%</t>
  </si>
  <si>
    <t>Skupaj:</t>
  </si>
  <si>
    <t xml:space="preserve">    MATERIAL VEČJE VREDNOSTI</t>
  </si>
  <si>
    <t xml:space="preserve">    GRADBENA DELA</t>
  </si>
  <si>
    <t xml:space="preserve">    MONTAŽNA DELA - ZAČASNA PRESTAVITEV</t>
  </si>
  <si>
    <t xml:space="preserve">    MONTAŽNA DELA - KONČNO STANJE</t>
  </si>
  <si>
    <t xml:space="preserve">    MERITVE</t>
  </si>
  <si>
    <t xml:space="preserve">    TEHNIČNA DOKUMENTACIJA</t>
  </si>
  <si>
    <t xml:space="preserve">    PREVOZI, REŽIJSKE URE IN OSTALO</t>
  </si>
  <si>
    <t>UREDITEV VODOTOKA - NOVO</t>
  </si>
  <si>
    <t>MOST - GK - NOVO</t>
  </si>
  <si>
    <t>CESTA - GK - NOVO</t>
  </si>
  <si>
    <t>CEVNI PREPUST  'A' - GK</t>
  </si>
  <si>
    <t>CEVNI PREPUST  'B' - GK</t>
  </si>
  <si>
    <t>PRESTAVITEV TK OMREŽJA</t>
  </si>
  <si>
    <t>311</t>
  </si>
  <si>
    <t>Postavitev in zavarovanje profilov za zakoličbo objekta s površino do 50 m2</t>
  </si>
  <si>
    <t>Upoštevano že pri mostu!</t>
  </si>
  <si>
    <t>Porušitev in odstranitev objektov</t>
  </si>
  <si>
    <t>412</t>
  </si>
  <si>
    <t>Porušitev in odstranitev prepusta iz cevi s premerom 61 do 100 cm, vključno z AB čelnimi stenami</t>
  </si>
  <si>
    <t>Upoštevano pri mostu!</t>
  </si>
  <si>
    <t>251</t>
  </si>
  <si>
    <t>črpanje vode za zavarovanje gradbene jame, do 5 l/s (20 dni)</t>
  </si>
  <si>
    <t>IZKOPI</t>
  </si>
  <si>
    <t>10m x 5m x 0,2m= 10m3</t>
  </si>
  <si>
    <t>434</t>
  </si>
  <si>
    <t>Izkop vezljive zemljine/zrnate kamnine za gradbene jame za objekte, globine 2,1 do 4,0 m – strojno, planiranje dna ročno;</t>
  </si>
  <si>
    <t>Del izkopa, ki je potreben po rušitvi obstoječega prepusta:</t>
  </si>
  <si>
    <t>prepust: 4,0m3/m' x 6,0m = 24,0m3</t>
  </si>
  <si>
    <t>za izboljašavo tem. tal: 2.75m2 x2,5m =6,9m2</t>
  </si>
  <si>
    <t>krila : 4 x2,5m3/m' x 1,5m = 15,0m3</t>
  </si>
  <si>
    <t>prepust: 1,4m x 5,5m = 7,7m2</t>
  </si>
  <si>
    <t>krila: 4 x 2,0m x0,6m = 4,8</t>
  </si>
  <si>
    <t>Vgraditev nasipa iz vezljive zemljine - strojno (ostanek od izkopa)</t>
  </si>
  <si>
    <t>ureditev brežine vtoka in iztoka (ocena): 15m3</t>
  </si>
  <si>
    <t>192</t>
  </si>
  <si>
    <t>Vgraditev blazine pod temeljem objekta iz drobljenca 0-32mm v debelini nad 30 cm</t>
  </si>
  <si>
    <t>izboljšava temeljnih tal 50cm po temeljem:</t>
  </si>
  <si>
    <t>5,0m2 x2,5m = 12,5m3</t>
  </si>
  <si>
    <t>13,15m3/m' x 4,63m = 60,9m3</t>
  </si>
  <si>
    <t>gor vodno :2 x 5m x 5,0m = 50,0m2</t>
  </si>
  <si>
    <t>815,9m3 - 96,7 = 719,2m3</t>
  </si>
  <si>
    <t>Zasip z gramozom je upoštevan v postavki 2.4 Zemeljska dela - Nasipi, zasipi (pos. 215)</t>
  </si>
  <si>
    <t>4. 5</t>
  </si>
  <si>
    <t>PREPUSTI</t>
  </si>
  <si>
    <t>119</t>
  </si>
  <si>
    <t>Izdelava prepusta krožnega prereza iz cevi iz ojačenega cementnega betona s premerom 100 cm. Dolžina cevi je 1,00m (tip Stavbar IGM ali enakovredno). Upoštevana je dobava in polaganje cevi na betonsko podložko na betonski temeljni plošči</t>
  </si>
  <si>
    <t>Skupna dolžina cevi je 5m.</t>
  </si>
  <si>
    <t>temelj prepusta: 2x1,5m2 +2x2x0,8m2= 6,2m2</t>
  </si>
  <si>
    <t>talni prag: 2x 0,4m x0,8m +0,8x 4,4m = 4,6m2</t>
  </si>
  <si>
    <t>Izdelava podprtega opaža za raven zid, visok do 2 m</t>
  </si>
  <si>
    <t>obbetoniranje betonske cevi:</t>
  </si>
  <si>
    <t>2 x(1,15m+0,7m) x5,15m =19,1m2</t>
  </si>
  <si>
    <t>312</t>
  </si>
  <si>
    <t>Izdelava podprtega opaža za raven zid, visok 2,1 do 4 m - bočne stranice kril</t>
  </si>
  <si>
    <t>gor vodno: (2,6m+2,3m) x0,25m = 1,3m2</t>
  </si>
  <si>
    <t>dol vodno: (3,2m+2,37m) x0,25m = 1,4m2</t>
  </si>
  <si>
    <t>332</t>
  </si>
  <si>
    <t>Izdelava dvostranskega vezanega opaža za raven zid, visok 2,1 do 4 m</t>
  </si>
  <si>
    <t>krilo gor vodno  : 2 x 13,5m2 = 27,0m2</t>
  </si>
  <si>
    <t>krilo dol vodno  : 2 x 16,1m2 = 32,2m2</t>
  </si>
  <si>
    <t>771</t>
  </si>
  <si>
    <t>Izdelava opaža vtoka in iztoka fi100 na čelnih zidovih/krilih</t>
  </si>
  <si>
    <t>izvedba opaža odprtine fi100cm:</t>
  </si>
  <si>
    <t>2 x 0,25m x 3,14m = 1,6m2</t>
  </si>
  <si>
    <t>Dobava in postavitev mreže iz vlečene jeklene žice B500A, s premerom &gt; od 4 in &lt; od 12 mm, masa 3,1 do 4 kg/m2</t>
  </si>
  <si>
    <t>Dobava in vgraditev cementnega betona C12/15 za podložni beton</t>
  </si>
  <si>
    <t>pod cevjo: 0,8m2 x 1,14m = 3,5m3</t>
  </si>
  <si>
    <t>pod krili: 4 x 0,3m2 x 0,45m = 0,5m3</t>
  </si>
  <si>
    <t>nad cevjo: 0,2m2 x 4,63m = 0,9m3</t>
  </si>
  <si>
    <t>175</t>
  </si>
  <si>
    <t>Dobava in vgraditev polnilnega cementnega betona C25/30 v prerez do 0,50 m3/m2 (talni prag)</t>
  </si>
  <si>
    <t>0,8m x0,4m x 4,50m = 1,6m3</t>
  </si>
  <si>
    <t>Dobava in vgraditev ojačenega cementnega betona C30/37, z dodatki XC2 in PV-II, v temeljne blazine</t>
  </si>
  <si>
    <t>1,45m2 x 1,64m = 2,4m3</t>
  </si>
  <si>
    <t>Dobava in vgraditev ojačenega cementnega betona C30/37, z dodatki XF2, XD2 in PV-II, v obbetonirano steno cevi in kril</t>
  </si>
  <si>
    <t>obetoniranje cevi: (2,1m2-1,2m2) x 5,13m = 4,6m3</t>
  </si>
  <si>
    <t>krilo gor vodno: 11,1m2 x 0,25m = 2,8m3</t>
  </si>
  <si>
    <t>krilo dol vodno: 13,7m2 x 0,25m = 3,4m3</t>
  </si>
  <si>
    <t>Strojno/ročna izdelava obloge/kamnite zložbe jarka. Kamnita obloga je iz lomljenca debeline cca. 20, položena na sveži beton C25/30 d=15cm in gramozni filter dd=10cm. Skupna debelina obloge je 35cm.</t>
  </si>
  <si>
    <t>gor vodno: 4,6m x0,7m = 3,2m2</t>
  </si>
  <si>
    <t>4,6m x(2,0m+1,5m) =16,1m2</t>
  </si>
  <si>
    <t>dol vodno (do obloge korita):</t>
  </si>
  <si>
    <t>3,6m x1,0m = 3,6m2</t>
  </si>
  <si>
    <t>3,6m x(2,5m+3,6m) =22,0m2</t>
  </si>
  <si>
    <t>nad cevjo: (2 x0,32m +2x0,70m +0,64m) x 4,63m = 9,2m2</t>
  </si>
  <si>
    <t>krila: 0,6m x5,66+0,7m x6,6 = 8,0m2</t>
  </si>
  <si>
    <t>KOLIČINE SO V POPISU CESTE (Trasa d.o.o)</t>
  </si>
  <si>
    <t>Dodatek za stebre in sidrne vijake, vgrajene na objektu na razmiku 1,80 m</t>
  </si>
  <si>
    <t>2 x 6m = 12,0m</t>
  </si>
  <si>
    <t>NADZOR</t>
  </si>
  <si>
    <t>Geotehnični nadzor ……………</t>
  </si>
  <si>
    <t>CEVNI PREPUST 'A' - GK</t>
  </si>
  <si>
    <t>Porušitev in odstranitev prepusta iz cevi s premerom 61 do 100 cm, vključno z vtočnimi glavami</t>
  </si>
  <si>
    <t>črpanje vode za zavarovanje gradbene jame, do 5 l/s (15 dni)</t>
  </si>
  <si>
    <t>Del izkopa, ki je potreben po odstranitvi/rušitvi obstoječega prepusta:</t>
  </si>
  <si>
    <t>prepust- obojestransko: 2x 2,0m3/m' x 11,55m = 46,2m3</t>
  </si>
  <si>
    <t>za izboljašavo tem. tal: 8,3m2 x2,0m =16,6m2</t>
  </si>
  <si>
    <t>1,5 x4m x 12,0m = 18,0m2</t>
  </si>
  <si>
    <t>ureditev brežin vtoka in iztoka (ocenjeno): 15m3</t>
  </si>
  <si>
    <t>7,3m2 x2,0m = 14,6m3</t>
  </si>
  <si>
    <t>nad cevjo: 3,5m3/m' x 4,0m = 14,0m3 (gramoz 0-16 in 16-32mm)</t>
  </si>
  <si>
    <t>vzdolžno ob cevi- obojestransko: 2 x 1,0m2 x9,0m =18,0m3</t>
  </si>
  <si>
    <t>62,8m3 - 15,0 = 47,8m3</t>
  </si>
  <si>
    <t>Skupna dolžina cevi je 9m.</t>
  </si>
  <si>
    <t>temelj prepusta (podstavek pod cevmi): 2 x(0,15+0,10)m x8,1m+ 2x 0,20m2 = 4,5m2</t>
  </si>
  <si>
    <t>talni prag: 2 x0,4m x0,8m +2x 0,8x3,0m = 5,4m2</t>
  </si>
  <si>
    <t>Izdelava opaža vtočne in iztočne glave</t>
  </si>
  <si>
    <t>za eno glavo/cev fi100cm:</t>
  </si>
  <si>
    <t>temelj:2 x 0,85m2 + (0,8m + 0,4) x2,20m = 4,4m2</t>
  </si>
  <si>
    <t>bočno: 2 x2 x 1,1m2 = 4,4m2</t>
  </si>
  <si>
    <t>zgoraj:(0,12m + 0,15m +0,17m) x 1,50m = 0,6m2</t>
  </si>
  <si>
    <t>Skupaj za 2 glavi: 2 x 9,4m2 = 18,8m2</t>
  </si>
  <si>
    <t>vtočne glave: 2x 4,0m2 x 0,15m = 1,2m3</t>
  </si>
  <si>
    <t>podstavek cevi: 0,11m2 x 8,1m = 1,8m3</t>
  </si>
  <si>
    <t>Dobava in vgraditev polnilnega cementnega betona C25/30 v prerez do 0,50 m3/m2 (talni prag in podstavek cevi)</t>
  </si>
  <si>
    <t>0,8m x0,4m x 3,0m = 1,0m3</t>
  </si>
  <si>
    <t>0,20m2 x8,1m = 1,8m3</t>
  </si>
  <si>
    <t>Dobava in vgraditev ojačenega cementnega betona C30/37, z dodatki XC2 in PV-II, v iztočne glave</t>
  </si>
  <si>
    <t>za 1 kom:</t>
  </si>
  <si>
    <t>temelj: 0,8m x0,4m x2,20m +0,51m2 x 1,53m = 1,5m3</t>
  </si>
  <si>
    <t>bočno: 2 x1,01m2 x 0,26m = 0,5m3</t>
  </si>
  <si>
    <t>zgoraj: 0,11m2 x 1,53m = 0,2m3</t>
  </si>
  <si>
    <t>skupaj za 2: 2 x2,2m3 = 4,4m3</t>
  </si>
  <si>
    <t>gor vodno: 4,6m x0,6m = 2,8m2</t>
  </si>
  <si>
    <t>4,6m x(2,0m+2,0m) =18,4m2</t>
  </si>
  <si>
    <t>2,5m x3,0m = 7,5m2</t>
  </si>
  <si>
    <t>2,7m x1,4m = 3,8m2</t>
  </si>
  <si>
    <t>2,7m x(1,5m+1,5m) =8,1m2</t>
  </si>
  <si>
    <t>2,2m x 3,4m = 7,5m2</t>
  </si>
  <si>
    <t>KOLIČINE SO V POPISU CESTE (Trasa d.o.o.)</t>
  </si>
  <si>
    <t>CEVNI PREPUST 'B'  - GK</t>
  </si>
  <si>
    <t>Odstranitev prometne signalizacije in opreme</t>
  </si>
  <si>
    <t>234</t>
  </si>
  <si>
    <t>Demontaža, odstranitev in odvoz jeklene ograje za pešce na mostu na deponijo za predelavo gradbenih odpadkov</t>
  </si>
  <si>
    <t>20,08m + 21,67m = 41,75m</t>
  </si>
  <si>
    <t>1. 2. 3</t>
  </si>
  <si>
    <t>Porušitev in odstranitev vozišnih konstrukcij</t>
  </si>
  <si>
    <t>322</t>
  </si>
  <si>
    <t>Porušitev in odstranitev asfaltne krovne plasti v debelini 6 do 10 cm z odvozom na deponijo za predelavo gradbenih odpadkov</t>
  </si>
  <si>
    <t>Most - vozišče: 6,54m x 20,5m = 134,1m2</t>
  </si>
  <si>
    <t>Most - hodniki: 0,55m x (20,08 + 21,67)m = 23,0m2</t>
  </si>
  <si>
    <t>Cesta - navezava za vklop: 5,50m x(58,0 + 42,0)m = 550,0m2</t>
  </si>
  <si>
    <t>391</t>
  </si>
  <si>
    <t>Porušitev in odstranitev robnika iz cementnega betona,</t>
  </si>
  <si>
    <t>20,1m + 21,7m = 41,8m</t>
  </si>
  <si>
    <t>Porušitev in odstranitev prepusta iz cevi s premerom 61 do 100 cm</t>
  </si>
  <si>
    <t>Porušitev prepustov 'A' in 'B' fi 100cm na gor vodni strani mostu</t>
  </si>
  <si>
    <t>je zajeto v popisu del za nova prepusta 'A' in 'B'.</t>
  </si>
  <si>
    <t>457</t>
  </si>
  <si>
    <t>Porušitev in odstranitev robnega venca iz ojačanega cementnega betona z odvozom na deponijo za predelavo gradbenih odpadkov</t>
  </si>
  <si>
    <t>Robni venec: 2 x 0,15m2 x (20,08 + 21,67)m = 15,5m3</t>
  </si>
  <si>
    <t>458</t>
  </si>
  <si>
    <t>Porušitev in odstranitev nosilne zgornje prekladne konstrukcije objekta iz ojačanega cementnega betona z odvozom na deponijo za predelavo gradbenih odpadkov</t>
  </si>
  <si>
    <t>5,0m2 x 8,5m = 42,5m3</t>
  </si>
  <si>
    <t>459</t>
  </si>
  <si>
    <t>Porušitev in odstranitev krajnih opornikov s krili objekta iz ojačanega cementnega betona z odvozom na deponijo za predelavo gradbenih odpadkov</t>
  </si>
  <si>
    <t>Oporniki: 2 x 5,31m x 0,80m =8,5m3</t>
  </si>
  <si>
    <t>Krila: 3 x 17,0m2 x 0,50m + 1 x 18,5m2 x 0,50m= 34,8m3 (ocena)</t>
  </si>
  <si>
    <t>460</t>
  </si>
  <si>
    <t>Porušitev in odstranitev spodnje nosilne konstrukcije (temelji objekta) iz ojačanega cementnega betona z odvozom na deponijo za predelavo gradbenih odpadkov</t>
  </si>
  <si>
    <t>2 x 1,0m x 3,0m x 8,45m = 50,70m3</t>
  </si>
  <si>
    <t>493</t>
  </si>
  <si>
    <t>Porušitev in odstranitev betonske zložbe (obloge struge) pod mostom, debelina ocenjena na 40cm, vključno s talnimi pragovi</t>
  </si>
  <si>
    <t>(2 x 4,5 +2,0)m x 0,40m x 15m = 66,0m3</t>
  </si>
  <si>
    <t>MOST  - RUŠITEV</t>
  </si>
  <si>
    <t>Postavka je že zajeta v Načrtu prestavitve TK voda - Telekom</t>
  </si>
  <si>
    <t xml:space="preserve">SKUPNA REKAPITULACIJA </t>
  </si>
  <si>
    <t>NEPREDVIDENA DELA - 10 % (1-8)</t>
  </si>
  <si>
    <t>MOST - GRADBENE KONSTRUKCIJE - NOVOGRADNJA</t>
  </si>
  <si>
    <t>Cena/enoto</t>
  </si>
  <si>
    <t>OPIS DEL</t>
  </si>
  <si>
    <t xml:space="preserve">Splošna navodila </t>
  </si>
  <si>
    <t>Dela je potrebno izvajati po projektni dokumentaciji, v skladu z veljavnimi tehničnimi predpisi, normativi in standardi ob upoštevanju zahtev iz varstva pri delu. V enotnih cenah morajo biti zajeti vsi stroški po Splošnih tehničnih pogojih. Cena v posameznih postavkah del zajema nabavo in dostavo materiala potrebnega za izvedbo, vgradnjo materiala z vsemi potrebnimi deli in pripomočki, stroške začasnih in stalnih deponij, pri odstranitvi gradbenih odpadkov pa je vključeno nakladanje, odvoz, predaja in takse zbiralcu gradbenih odpadkov oz. izvajalcu obdelave gradbenih odpadkov. Izdelavo elaborata za preprečevanje in zmajševanje emisije delcev iz gradbišča skladno z Uredbo o preprečevanju in zmanjševanju emisije delcev iz gradbišč (Uradni list RS, št. 21/11). Predmet javnega naročanja je okoljsko manj obremenjujoča gradnja in je potrebno upoštevati okoljske vidike in cilje zelenega javnega naročanja iz Uredbe o zelenem javnem naročanju (Ur. l. RS, št. 51/17 in 64/19).</t>
  </si>
  <si>
    <t xml:space="preserve">Vse že vpisane cene v popisu del ponudniki ne smejo spreminjati, cena ostane za vse ponudnike enaka. </t>
  </si>
  <si>
    <t>OPOMBE</t>
  </si>
  <si>
    <t>Projektantski nadzor. Vrednost postavke je že fiksno določena in jo ponudnik ne more/ne sme spreminjati. Obračun projektantskega nadzora se bo izvedel po dokazljivih dejanskih stroških na podlagi računa izvajalca projektantskega nadzora.</t>
  </si>
  <si>
    <t>Izdelava projektne dokumentacije za vzdrževanje in obratovanje</t>
  </si>
  <si>
    <t>Izdelava projekta izvedenih del (PID )</t>
  </si>
  <si>
    <t>115</t>
  </si>
  <si>
    <t>Opomba : vse vpisane cene na enoto ostanejo nespremenjene, enake za vse ponudnike. Obračun po dejanskih, dokazljivih stroških.</t>
  </si>
  <si>
    <t>ocena*</t>
  </si>
  <si>
    <t>*Opomba : vse vpisane cene na enoto ostanejo nespremenjene, enake za vse ponudnike. Obračun po dejanskih, dokazljivih stroških.</t>
  </si>
  <si>
    <t>količina</t>
  </si>
  <si>
    <t>cena/enoto</t>
  </si>
  <si>
    <t>Skupaj EUR</t>
  </si>
  <si>
    <t>enota</t>
  </si>
  <si>
    <t>SKUPAJ EUR</t>
  </si>
  <si>
    <t xml:space="preserve">SKUPAJ EUR </t>
  </si>
  <si>
    <t>EUR</t>
  </si>
  <si>
    <t xml:space="preserve">Črpanje vode za zavarovanje gradbene jame, od 6 do 15 l/s </t>
  </si>
  <si>
    <t>ocena</t>
  </si>
  <si>
    <t>117</t>
  </si>
  <si>
    <t>Izdelava poročila za vnos podatkov v Banko cestnih podatkov</t>
  </si>
  <si>
    <t>Izdelava varnostnega načrta</t>
  </si>
  <si>
    <t>Zajeto v popisu zavihek MOST - NOVO, postavka 1.3.1 Omejitve prometa</t>
  </si>
  <si>
    <t xml:space="preserve">Zavarovanje gradbišča v času gradnje : postavitev, vzdrževanje in nadzor zapor prometa za ves čas in za vse faze gradnje, vse vmesne prestavitve in končne odstranitve zapor, vse v skladu z elaborati zapor. Upoštevati je  potrebno vse različne tipe zapor (popolna, delna zapora) za izvedbo vseh faz del in za celoten čas gradnje. </t>
  </si>
  <si>
    <t>Izdelava vseh potrebnih elaboratov začasne prometne ureditve za ves čas celotne gradnje, vključno s pridobitvijo dovoljenj (odločb) za zapore (za vse faze gradnje), pridobitvijo dovoljenj za zapore. Elaborat mora upoštevati VSE faze pri izvedbi projekta!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</si>
</sst>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quot;SIT&quot;_-;\-* #,##0.00\ &quot;SIT&quot;_-;_-* &quot;-&quot;??\ &quot;SIT&quot;_-;_-@_-"/>
    <numFmt numFmtId="165" formatCode="_-* #,##0.00\ _S_I_T_-;\-* #,##0.00\ _S_I_T_-;_-* &quot;-&quot;??\ _S_I_T_-;_-@_-"/>
    <numFmt numFmtId="166" formatCode="[$€-2]\ #,##0.00"/>
    <numFmt numFmtId="167" formatCode="dd/mm/yyyy;@"/>
    <numFmt numFmtId="168" formatCode="#,##0.00_ ;\-#,##0.00\ "/>
  </numFmts>
  <fonts count="22" x14ac:knownFonts="1">
    <font>
      <sz val="10"/>
      <name val="Arial CE"/>
      <charset val="238"/>
    </font>
    <font>
      <sz val="10"/>
      <name val="Arial CE"/>
      <charset val="238"/>
    </font>
    <font>
      <b/>
      <sz val="10"/>
      <name val="Arial CE"/>
      <charset val="238"/>
    </font>
    <font>
      <b/>
      <sz val="20"/>
      <name val="Arial CE"/>
      <charset val="238"/>
    </font>
    <font>
      <sz val="12"/>
      <name val="Arial CE"/>
      <charset val="238"/>
    </font>
    <font>
      <sz val="11"/>
      <name val="Arial CE"/>
      <charset val="238"/>
    </font>
    <font>
      <b/>
      <sz val="18"/>
      <name val="Arial CE"/>
      <charset val="238"/>
    </font>
    <font>
      <b/>
      <u/>
      <sz val="12"/>
      <name val="Arial CE"/>
      <charset val="238"/>
    </font>
    <font>
      <sz val="14"/>
      <name val="Arial"/>
      <family val="2"/>
      <charset val="238"/>
    </font>
    <font>
      <sz val="11"/>
      <name val="Arial"/>
      <family val="2"/>
      <charset val="238"/>
    </font>
    <font>
      <b/>
      <sz val="11"/>
      <name val="Arial"/>
      <family val="2"/>
      <charset val="238"/>
    </font>
    <font>
      <sz val="11"/>
      <color indexed="12"/>
      <name val="Arial"/>
      <family val="2"/>
      <charset val="238"/>
    </font>
    <font>
      <b/>
      <i/>
      <sz val="11"/>
      <name val="Arial"/>
      <family val="2"/>
      <charset val="238"/>
    </font>
    <font>
      <b/>
      <i/>
      <sz val="11"/>
      <color indexed="12"/>
      <name val="Arial"/>
      <family val="2"/>
      <charset val="238"/>
    </font>
    <font>
      <u/>
      <sz val="11"/>
      <name val="Arial"/>
      <family val="2"/>
      <charset val="238"/>
    </font>
    <font>
      <i/>
      <sz val="11"/>
      <name val="Arial"/>
      <family val="2"/>
      <charset val="238"/>
    </font>
    <font>
      <b/>
      <sz val="11"/>
      <color theme="1"/>
      <name val="Arial"/>
      <family val="2"/>
      <charset val="238"/>
    </font>
    <font>
      <sz val="11"/>
      <color theme="1"/>
      <name val="Arial"/>
      <family val="2"/>
      <charset val="238"/>
    </font>
    <font>
      <sz val="10"/>
      <color rgb="FFFF0000"/>
      <name val="Arial CE"/>
      <charset val="238"/>
    </font>
    <font>
      <sz val="10"/>
      <color rgb="FFFF0000"/>
      <name val="Arial"/>
      <family val="2"/>
      <charset val="238"/>
    </font>
    <font>
      <sz val="11"/>
      <color rgb="FFFF0000"/>
      <name val="Arial"/>
      <family val="2"/>
      <charset val="238"/>
    </font>
    <font>
      <b/>
      <sz val="11"/>
      <color rgb="FF00B050"/>
      <name val="Arial"/>
      <family val="2"/>
      <charset val="238"/>
    </font>
  </fonts>
  <fills count="7">
    <fill>
      <patternFill patternType="none"/>
    </fill>
    <fill>
      <patternFill patternType="gray125"/>
    </fill>
    <fill>
      <patternFill patternType="solid">
        <fgColor indexed="52"/>
        <bgColor indexed="9"/>
      </patternFill>
    </fill>
    <fill>
      <patternFill patternType="solid">
        <fgColor indexed="43"/>
        <bgColor indexed="9"/>
      </patternFill>
    </fill>
    <fill>
      <patternFill patternType="solid">
        <fgColor indexed="51"/>
        <bgColor indexed="64"/>
      </patternFill>
    </fill>
    <fill>
      <patternFill patternType="solid">
        <fgColor indexed="22"/>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10"/>
      </left>
      <right style="thin">
        <color indexed="64"/>
      </right>
      <top style="thin">
        <color indexed="10"/>
      </top>
      <bottom style="thin">
        <color indexed="64"/>
      </bottom>
      <diagonal/>
    </border>
    <border>
      <left style="thin">
        <color indexed="64"/>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cellStyleXfs>
  <cellXfs count="262">
    <xf numFmtId="0" fontId="0" fillId="0" borderId="0" xfId="0"/>
    <xf numFmtId="0" fontId="0" fillId="0" borderId="0" xfId="0" applyBorder="1"/>
    <xf numFmtId="0" fontId="2" fillId="0" borderId="0" xfId="0" applyFont="1"/>
    <xf numFmtId="0" fontId="2" fillId="0" borderId="0" xfId="0" applyFont="1" applyAlignment="1">
      <alignment horizontal="left"/>
    </xf>
    <xf numFmtId="0" fontId="3" fillId="0" borderId="0" xfId="0" applyFont="1" applyAlignment="1">
      <alignment vertical="top"/>
    </xf>
    <xf numFmtId="0" fontId="2" fillId="0" borderId="0" xfId="0" applyFont="1" applyBorder="1"/>
    <xf numFmtId="2" fontId="2" fillId="0" borderId="0" xfId="0" applyNumberFormat="1" applyFont="1" applyBorder="1" applyAlignment="1"/>
    <xf numFmtId="0" fontId="4" fillId="0" borderId="0" xfId="0" applyFont="1"/>
    <xf numFmtId="0" fontId="4" fillId="0" borderId="0" xfId="0" applyFont="1" applyBorder="1"/>
    <xf numFmtId="0" fontId="0" fillId="0" borderId="0" xfId="0" applyAlignment="1">
      <alignment horizontal="left"/>
    </xf>
    <xf numFmtId="0" fontId="6" fillId="0" borderId="0" xfId="0" applyFont="1" applyAlignment="1">
      <alignment vertical="top"/>
    </xf>
    <xf numFmtId="0" fontId="5" fillId="0" borderId="0" xfId="0" applyFont="1"/>
    <xf numFmtId="0" fontId="0" fillId="0" borderId="0" xfId="0" applyAlignment="1">
      <alignment wrapText="1"/>
    </xf>
    <xf numFmtId="0" fontId="5" fillId="0" borderId="0" xfId="0" applyFont="1" applyBorder="1"/>
    <xf numFmtId="0" fontId="9" fillId="0" borderId="0" xfId="0" applyFont="1"/>
    <xf numFmtId="0" fontId="9" fillId="0" borderId="0" xfId="0" applyFont="1" applyAlignment="1">
      <alignment vertical="distributed" wrapText="1"/>
    </xf>
    <xf numFmtId="0" fontId="9" fillId="0" borderId="0" xfId="0" applyFont="1" applyAlignment="1">
      <alignment horizontal="center"/>
    </xf>
    <xf numFmtId="4" fontId="9" fillId="0" borderId="0" xfId="0" applyNumberFormat="1" applyFont="1"/>
    <xf numFmtId="0" fontId="10" fillId="0" borderId="0" xfId="0" applyFont="1"/>
    <xf numFmtId="0" fontId="8" fillId="0" borderId="0" xfId="0" applyFont="1" applyAlignment="1">
      <alignment horizontal="center" vertical="distributed" wrapText="1"/>
    </xf>
    <xf numFmtId="4" fontId="10" fillId="0" borderId="0" xfId="0" applyNumberFormat="1" applyFont="1"/>
    <xf numFmtId="168" fontId="9" fillId="0" borderId="0" xfId="3" applyNumberFormat="1" applyFont="1" applyAlignment="1">
      <alignment horizontal="right"/>
    </xf>
    <xf numFmtId="49" fontId="9" fillId="0" borderId="0" xfId="0" applyNumberFormat="1" applyFont="1" applyBorder="1" applyAlignment="1">
      <alignment horizontal="right"/>
    </xf>
    <xf numFmtId="49" fontId="9" fillId="0" borderId="0" xfId="0" applyNumberFormat="1" applyFont="1" applyBorder="1" applyAlignment="1">
      <alignment horizontal="left"/>
    </xf>
    <xf numFmtId="4" fontId="9" fillId="0" borderId="0" xfId="0" applyNumberFormat="1" applyFont="1" applyBorder="1"/>
    <xf numFmtId="49" fontId="10" fillId="0" borderId="0" xfId="0" applyNumberFormat="1" applyFont="1" applyBorder="1" applyAlignment="1">
      <alignment horizontal="left"/>
    </xf>
    <xf numFmtId="49" fontId="10" fillId="0" borderId="0" xfId="0" applyNumberFormat="1" applyFont="1" applyBorder="1" applyAlignment="1"/>
    <xf numFmtId="0" fontId="9" fillId="0" borderId="0" xfId="0" applyFont="1" applyBorder="1"/>
    <xf numFmtId="49" fontId="10" fillId="0" borderId="0" xfId="0" applyNumberFormat="1" applyFont="1" applyBorder="1" applyAlignment="1">
      <alignment horizontal="right"/>
    </xf>
    <xf numFmtId="2" fontId="9" fillId="0" borderId="0" xfId="0" applyNumberFormat="1" applyFont="1" applyBorder="1" applyAlignment="1">
      <alignment horizontal="right"/>
    </xf>
    <xf numFmtId="2" fontId="9" fillId="0" borderId="0" xfId="0" applyNumberFormat="1" applyFont="1" applyBorder="1" applyAlignment="1">
      <alignment horizontal="left"/>
    </xf>
    <xf numFmtId="0" fontId="9" fillId="0" borderId="0" xfId="0" applyFont="1" applyAlignment="1" applyProtection="1">
      <alignment vertical="top"/>
      <protection locked="0"/>
    </xf>
    <xf numFmtId="0" fontId="9" fillId="0" borderId="0" xfId="0" applyFont="1" applyAlignment="1" applyProtection="1">
      <alignment horizontal="right" vertical="top"/>
      <protection locked="0"/>
    </xf>
    <xf numFmtId="0" fontId="9" fillId="0" borderId="0" xfId="0" applyFont="1" applyBorder="1" applyAlignment="1" applyProtection="1">
      <alignment wrapText="1"/>
      <protection locked="0"/>
    </xf>
    <xf numFmtId="0" fontId="9" fillId="0" borderId="0" xfId="0" applyFont="1" applyProtection="1">
      <protection locked="0"/>
    </xf>
    <xf numFmtId="4" fontId="9" fillId="0" borderId="0" xfId="0" applyNumberFormat="1" applyFont="1" applyAlignment="1" applyProtection="1">
      <alignment horizontal="right"/>
      <protection locked="0"/>
    </xf>
    <xf numFmtId="0" fontId="9" fillId="0" borderId="1" xfId="0" applyFont="1" applyBorder="1" applyAlignment="1" applyProtection="1">
      <alignment vertical="top"/>
      <protection locked="0"/>
    </xf>
    <xf numFmtId="0" fontId="9" fillId="0" borderId="1" xfId="0" applyFont="1" applyBorder="1" applyAlignment="1" applyProtection="1">
      <alignment horizontal="right" vertical="top"/>
      <protection locked="0"/>
    </xf>
    <xf numFmtId="0" fontId="10" fillId="0" borderId="1" xfId="0" applyFont="1" applyBorder="1" applyAlignment="1" applyProtection="1">
      <alignment wrapText="1"/>
      <protection locked="0"/>
    </xf>
    <xf numFmtId="0" fontId="9" fillId="0" borderId="1" xfId="0" applyFont="1" applyBorder="1" applyProtection="1">
      <protection locked="0"/>
    </xf>
    <xf numFmtId="4" fontId="9" fillId="0" borderId="1" xfId="0" applyNumberFormat="1" applyFont="1" applyBorder="1" applyAlignment="1" applyProtection="1">
      <alignment horizontal="right"/>
      <protection locked="0"/>
    </xf>
    <xf numFmtId="0" fontId="9" fillId="0" borderId="1" xfId="0" applyFont="1" applyBorder="1" applyAlignment="1" applyProtection="1">
      <alignment vertical="top" wrapText="1"/>
      <protection locked="0"/>
    </xf>
    <xf numFmtId="0" fontId="9" fillId="0" borderId="1" xfId="0" applyFont="1" applyBorder="1" applyAlignment="1" applyProtection="1">
      <alignment wrapText="1"/>
      <protection locked="0"/>
    </xf>
    <xf numFmtId="0" fontId="9" fillId="0" borderId="2" xfId="0" applyFont="1" applyBorder="1" applyAlignment="1" applyProtection="1">
      <alignment vertical="top"/>
      <protection locked="0"/>
    </xf>
    <xf numFmtId="0" fontId="9" fillId="0" borderId="3" xfId="0" applyFont="1" applyBorder="1" applyAlignment="1" applyProtection="1">
      <alignment horizontal="right" vertical="top"/>
      <protection locked="0"/>
    </xf>
    <xf numFmtId="0" fontId="10" fillId="0" borderId="3" xfId="0" applyFont="1" applyBorder="1" applyAlignment="1" applyProtection="1">
      <alignment wrapText="1"/>
      <protection locked="0"/>
    </xf>
    <xf numFmtId="0" fontId="9" fillId="0" borderId="3" xfId="0" applyFont="1" applyBorder="1" applyProtection="1">
      <protection locked="0"/>
    </xf>
    <xf numFmtId="4" fontId="9" fillId="0" borderId="3" xfId="0" applyNumberFormat="1" applyFont="1" applyBorder="1" applyAlignment="1" applyProtection="1">
      <alignment horizontal="right"/>
      <protection locked="0"/>
    </xf>
    <xf numFmtId="4" fontId="10" fillId="0" borderId="4" xfId="0" applyNumberFormat="1" applyFont="1" applyBorder="1" applyAlignment="1" applyProtection="1">
      <alignment horizontal="right"/>
      <protection locked="0"/>
    </xf>
    <xf numFmtId="0" fontId="9" fillId="5" borderId="2" xfId="0" applyFont="1" applyFill="1" applyBorder="1" applyAlignment="1" applyProtection="1">
      <alignment vertical="top"/>
      <protection locked="0"/>
    </xf>
    <xf numFmtId="0" fontId="9" fillId="5" borderId="3" xfId="0" applyFont="1" applyFill="1" applyBorder="1" applyAlignment="1" applyProtection="1">
      <alignment horizontal="right" vertical="top"/>
      <protection locked="0"/>
    </xf>
    <xf numFmtId="0" fontId="10" fillId="5" borderId="3" xfId="0" applyFont="1" applyFill="1" applyBorder="1" applyAlignment="1" applyProtection="1">
      <alignment wrapText="1"/>
      <protection locked="0"/>
    </xf>
    <xf numFmtId="0" fontId="9" fillId="5" borderId="3" xfId="0" applyFont="1" applyFill="1" applyBorder="1" applyProtection="1">
      <protection locked="0"/>
    </xf>
    <xf numFmtId="4" fontId="9" fillId="5" borderId="3" xfId="0" applyNumberFormat="1" applyFont="1" applyFill="1" applyBorder="1" applyAlignment="1" applyProtection="1">
      <alignment horizontal="right"/>
      <protection locked="0"/>
    </xf>
    <xf numFmtId="4" fontId="9" fillId="5" borderId="4" xfId="0" applyNumberFormat="1" applyFont="1" applyFill="1" applyBorder="1" applyAlignment="1" applyProtection="1">
      <alignment horizontal="right"/>
      <protection locked="0"/>
    </xf>
    <xf numFmtId="4" fontId="9" fillId="0" borderId="1" xfId="0" applyNumberFormat="1" applyFont="1" applyBorder="1" applyAlignment="1" applyProtection="1">
      <alignment vertical="top" wrapText="1"/>
      <protection locked="0"/>
    </xf>
    <xf numFmtId="4" fontId="9" fillId="0" borderId="1" xfId="0" applyNumberFormat="1" applyFont="1" applyBorder="1" applyAlignment="1" applyProtection="1">
      <alignment wrapText="1"/>
      <protection locked="0"/>
    </xf>
    <xf numFmtId="4" fontId="9" fillId="0" borderId="1" xfId="0" applyNumberFormat="1" applyFont="1" applyBorder="1" applyAlignment="1" applyProtection="1">
      <alignment horizontal="right" vertical="top"/>
      <protection locked="0"/>
    </xf>
    <xf numFmtId="0" fontId="9" fillId="0" borderId="1" xfId="0" applyFont="1" applyBorder="1" applyAlignment="1" applyProtection="1">
      <protection locked="0"/>
    </xf>
    <xf numFmtId="2" fontId="9" fillId="0" borderId="1" xfId="0" applyNumberFormat="1" applyFont="1" applyBorder="1" applyAlignment="1" applyProtection="1">
      <alignment vertical="top"/>
      <protection locked="0"/>
    </xf>
    <xf numFmtId="2" fontId="9" fillId="0" borderId="1" xfId="0" applyNumberFormat="1" applyFont="1" applyBorder="1" applyAlignment="1" applyProtection="1">
      <alignment wrapText="1"/>
      <protection locked="0"/>
    </xf>
    <xf numFmtId="0" fontId="9" fillId="5" borderId="1" xfId="0" applyFont="1" applyFill="1" applyBorder="1" applyAlignment="1" applyProtection="1">
      <alignment horizontal="right" vertical="top"/>
      <protection locked="0"/>
    </xf>
    <xf numFmtId="0" fontId="10" fillId="5" borderId="3" xfId="0" applyFont="1" applyFill="1" applyBorder="1" applyAlignment="1" applyProtection="1">
      <alignment vertical="top" wrapText="1"/>
      <protection locked="0"/>
    </xf>
    <xf numFmtId="4" fontId="9" fillId="5" borderId="1" xfId="0" applyNumberFormat="1" applyFont="1" applyFill="1" applyBorder="1" applyAlignment="1" applyProtection="1">
      <alignment horizontal="right"/>
      <protection locked="0"/>
    </xf>
    <xf numFmtId="0" fontId="9" fillId="0" borderId="1" xfId="0" applyFont="1" applyFill="1" applyBorder="1" applyAlignment="1" applyProtection="1">
      <alignment vertical="top"/>
      <protection locked="0"/>
    </xf>
    <xf numFmtId="0" fontId="10" fillId="0" borderId="1" xfId="0" applyFont="1" applyFill="1" applyBorder="1" applyAlignment="1" applyProtection="1">
      <alignment wrapText="1"/>
      <protection locked="0"/>
    </xf>
    <xf numFmtId="0" fontId="9" fillId="0" borderId="1" xfId="0" applyFont="1" applyFill="1" applyBorder="1" applyProtection="1">
      <protection locked="0"/>
    </xf>
    <xf numFmtId="4" fontId="9" fillId="0" borderId="1" xfId="0" applyNumberFormat="1" applyFont="1" applyFill="1" applyBorder="1" applyAlignment="1" applyProtection="1">
      <alignment horizontal="right"/>
      <protection locked="0"/>
    </xf>
    <xf numFmtId="4" fontId="10" fillId="0" borderId="1" xfId="0" applyNumberFormat="1" applyFont="1" applyBorder="1" applyAlignment="1" applyProtection="1">
      <alignment horizontal="right"/>
      <protection locked="0"/>
    </xf>
    <xf numFmtId="2" fontId="9" fillId="0" borderId="1" xfId="0" applyNumberFormat="1" applyFont="1" applyBorder="1" applyAlignment="1" applyProtection="1">
      <alignment vertical="top" wrapText="1"/>
      <protection locked="0"/>
    </xf>
    <xf numFmtId="0" fontId="9" fillId="0" borderId="0" xfId="0" applyFont="1" applyAlignment="1" applyProtection="1">
      <alignment wrapText="1"/>
      <protection locked="0"/>
    </xf>
    <xf numFmtId="0" fontId="10" fillId="0" borderId="0" xfId="0" applyFont="1" applyBorder="1" applyAlignment="1" applyProtection="1">
      <alignment horizontal="right" vertical="top"/>
      <protection locked="0"/>
    </xf>
    <xf numFmtId="0" fontId="10" fillId="0" borderId="0" xfId="0" applyFont="1" applyBorder="1" applyAlignment="1" applyProtection="1">
      <alignment wrapText="1"/>
      <protection locked="0"/>
    </xf>
    <xf numFmtId="0" fontId="9" fillId="0" borderId="0" xfId="0" applyFont="1" applyBorder="1" applyProtection="1">
      <protection locked="0"/>
    </xf>
    <xf numFmtId="4" fontId="9" fillId="0" borderId="0" xfId="0" applyNumberFormat="1" applyFont="1" applyBorder="1" applyAlignment="1" applyProtection="1">
      <alignment horizontal="right"/>
      <protection locked="0"/>
    </xf>
    <xf numFmtId="0" fontId="10" fillId="0" borderId="0" xfId="0" applyFont="1" applyBorder="1" applyAlignment="1" applyProtection="1">
      <alignment horizontal="center"/>
      <protection locked="0"/>
    </xf>
    <xf numFmtId="0" fontId="10" fillId="0" borderId="0" xfId="0" applyFont="1" applyAlignment="1"/>
    <xf numFmtId="4" fontId="9" fillId="0" borderId="0" xfId="0" applyNumberFormat="1" applyFont="1" applyAlignment="1">
      <alignment horizontal="center"/>
    </xf>
    <xf numFmtId="4" fontId="10" fillId="0" borderId="0" xfId="0" applyNumberFormat="1" applyFont="1" applyAlignment="1">
      <alignment horizontal="right"/>
    </xf>
    <xf numFmtId="0" fontId="16" fillId="0" borderId="0" xfId="0" applyFont="1" applyAlignment="1">
      <alignment wrapText="1"/>
    </xf>
    <xf numFmtId="4" fontId="16" fillId="0" borderId="0" xfId="0" applyNumberFormat="1" applyFont="1"/>
    <xf numFmtId="167" fontId="9" fillId="0" borderId="0" xfId="0" applyNumberFormat="1" applyFont="1" applyAlignment="1">
      <alignment horizontal="left"/>
    </xf>
    <xf numFmtId="0" fontId="17" fillId="4" borderId="5" xfId="0" applyFont="1" applyFill="1" applyBorder="1" applyAlignment="1">
      <alignment wrapText="1"/>
    </xf>
    <xf numFmtId="4" fontId="17" fillId="4" borderId="5" xfId="0" applyNumberFormat="1" applyFont="1" applyFill="1" applyBorder="1" applyAlignment="1">
      <alignment wrapText="1"/>
    </xf>
    <xf numFmtId="0" fontId="17" fillId="0" borderId="5" xfId="0" applyFont="1" applyBorder="1" applyAlignment="1">
      <alignment vertical="top" wrapText="1"/>
    </xf>
    <xf numFmtId="0" fontId="17" fillId="0" borderId="5" xfId="0" applyFont="1" applyBorder="1" applyAlignment="1">
      <alignment wrapText="1"/>
    </xf>
    <xf numFmtId="0" fontId="17" fillId="0" borderId="5" xfId="0" applyFont="1" applyBorder="1" applyAlignment="1">
      <alignment horizontal="left" wrapText="1"/>
    </xf>
    <xf numFmtId="4" fontId="17" fillId="0" borderId="5" xfId="0" applyNumberFormat="1" applyFont="1" applyBorder="1" applyAlignment="1">
      <alignment wrapText="1"/>
    </xf>
    <xf numFmtId="0" fontId="9" fillId="0" borderId="0" xfId="0" applyFont="1" applyAlignment="1">
      <alignment vertical="top"/>
    </xf>
    <xf numFmtId="0" fontId="17" fillId="6" borderId="5" xfId="0" applyFont="1" applyFill="1" applyBorder="1" applyAlignment="1">
      <alignment vertical="top" wrapText="1"/>
    </xf>
    <xf numFmtId="0" fontId="17" fillId="6" borderId="5" xfId="0" applyFont="1" applyFill="1" applyBorder="1" applyAlignment="1">
      <alignment horizontal="left" wrapText="1"/>
    </xf>
    <xf numFmtId="4" fontId="17" fillId="6" borderId="5" xfId="0" applyNumberFormat="1" applyFont="1" applyFill="1" applyBorder="1" applyAlignment="1">
      <alignment wrapText="1"/>
    </xf>
    <xf numFmtId="0" fontId="17" fillId="6" borderId="5" xfId="0" applyFont="1" applyFill="1" applyBorder="1" applyAlignment="1">
      <alignment wrapText="1"/>
    </xf>
    <xf numFmtId="0" fontId="16" fillId="6" borderId="5" xfId="0" applyFont="1" applyFill="1" applyBorder="1" applyAlignment="1">
      <alignment vertical="top" wrapText="1"/>
    </xf>
    <xf numFmtId="0" fontId="16" fillId="6" borderId="5" xfId="0" applyFont="1" applyFill="1" applyBorder="1" applyAlignment="1">
      <alignment wrapText="1"/>
    </xf>
    <xf numFmtId="0" fontId="16" fillId="6" borderId="5" xfId="0" applyFont="1" applyFill="1" applyBorder="1" applyAlignment="1">
      <alignment horizontal="left" wrapText="1"/>
    </xf>
    <xf numFmtId="4" fontId="16" fillId="6" borderId="5" xfId="0" applyNumberFormat="1" applyFont="1" applyFill="1" applyBorder="1" applyAlignment="1">
      <alignment wrapText="1"/>
    </xf>
    <xf numFmtId="0" fontId="0" fillId="0" borderId="1" xfId="0" applyBorder="1"/>
    <xf numFmtId="0" fontId="7" fillId="0" borderId="1" xfId="0" applyFont="1" applyBorder="1"/>
    <xf numFmtId="0" fontId="5" fillId="0" borderId="1" xfId="0" applyFont="1" applyBorder="1"/>
    <xf numFmtId="0" fontId="5" fillId="0" borderId="1" xfId="0" applyFont="1" applyBorder="1" applyAlignment="1">
      <alignment horizontal="left"/>
    </xf>
    <xf numFmtId="0" fontId="5" fillId="0" borderId="1" xfId="0" applyFont="1" applyBorder="1" applyAlignment="1">
      <alignment horizontal="right"/>
    </xf>
    <xf numFmtId="0" fontId="4" fillId="6" borderId="1" xfId="0" applyFont="1" applyFill="1" applyBorder="1" applyAlignment="1">
      <alignment horizontal="right"/>
    </xf>
    <xf numFmtId="0" fontId="10" fillId="6" borderId="1" xfId="0" applyFont="1" applyFill="1" applyBorder="1" applyAlignment="1" applyProtection="1">
      <alignment vertical="top" wrapText="1"/>
      <protection locked="0"/>
    </xf>
    <xf numFmtId="0" fontId="9" fillId="6" borderId="1" xfId="0" applyFont="1" applyFill="1" applyBorder="1" applyProtection="1">
      <protection locked="0"/>
    </xf>
    <xf numFmtId="4" fontId="9" fillId="6" borderId="1" xfId="0" applyNumberFormat="1" applyFont="1" applyFill="1" applyBorder="1" applyAlignment="1" applyProtection="1">
      <alignment horizontal="right"/>
      <protection locked="0"/>
    </xf>
    <xf numFmtId="0" fontId="10" fillId="6" borderId="1" xfId="0" applyFont="1" applyFill="1" applyBorder="1" applyAlignment="1" applyProtection="1">
      <alignment wrapText="1"/>
      <protection locked="0"/>
    </xf>
    <xf numFmtId="4" fontId="9" fillId="0" borderId="1" xfId="2" applyNumberFormat="1" applyFont="1" applyBorder="1" applyAlignment="1" applyProtection="1">
      <alignment horizontal="right"/>
      <protection locked="0"/>
    </xf>
    <xf numFmtId="4" fontId="10" fillId="6" borderId="1" xfId="2" applyNumberFormat="1" applyFont="1" applyFill="1" applyBorder="1" applyAlignment="1" applyProtection="1">
      <alignment horizontal="right"/>
      <protection locked="0"/>
    </xf>
    <xf numFmtId="4" fontId="10" fillId="0" borderId="0" xfId="2" applyNumberFormat="1" applyFont="1" applyBorder="1" applyAlignment="1" applyProtection="1">
      <alignment horizontal="right"/>
      <protection locked="0"/>
    </xf>
    <xf numFmtId="0" fontId="9" fillId="2" borderId="1" xfId="0" applyFont="1" applyFill="1" applyBorder="1"/>
    <xf numFmtId="0" fontId="9" fillId="2" borderId="1" xfId="0" applyFont="1" applyFill="1" applyBorder="1" applyAlignment="1">
      <alignment vertical="distributed" wrapText="1"/>
    </xf>
    <xf numFmtId="0" fontId="9" fillId="2" borderId="1" xfId="0" applyFont="1" applyFill="1" applyBorder="1" applyAlignment="1">
      <alignment horizontal="center"/>
    </xf>
    <xf numFmtId="4" fontId="10" fillId="2" borderId="1" xfId="0" applyNumberFormat="1" applyFont="1" applyFill="1" applyBorder="1"/>
    <xf numFmtId="168" fontId="9" fillId="2" borderId="1" xfId="3" applyNumberFormat="1" applyFont="1" applyFill="1" applyBorder="1" applyAlignment="1">
      <alignment horizontal="right"/>
    </xf>
    <xf numFmtId="0" fontId="9" fillId="3" borderId="1" xfId="0" applyFont="1" applyFill="1" applyBorder="1"/>
    <xf numFmtId="0" fontId="9" fillId="3" borderId="1" xfId="0" applyFont="1" applyFill="1" applyBorder="1" applyAlignment="1">
      <alignment vertical="distributed" wrapText="1"/>
    </xf>
    <xf numFmtId="0" fontId="9" fillId="3" borderId="1" xfId="0" applyFont="1" applyFill="1" applyBorder="1" applyAlignment="1">
      <alignment horizontal="center"/>
    </xf>
    <xf numFmtId="4" fontId="10" fillId="3" borderId="1" xfId="0" applyNumberFormat="1" applyFont="1" applyFill="1" applyBorder="1"/>
    <xf numFmtId="168" fontId="9" fillId="3" borderId="1" xfId="3" applyNumberFormat="1" applyFont="1" applyFill="1" applyBorder="1" applyAlignment="1">
      <alignment horizontal="right"/>
    </xf>
    <xf numFmtId="0" fontId="9" fillId="0" borderId="1" xfId="0" applyFont="1" applyBorder="1"/>
    <xf numFmtId="0" fontId="9" fillId="0" borderId="1" xfId="0" applyFont="1" applyBorder="1" applyAlignment="1">
      <alignment vertical="distributed" wrapText="1"/>
    </xf>
    <xf numFmtId="0" fontId="9" fillId="0" borderId="1" xfId="0" applyFont="1" applyBorder="1" applyAlignment="1">
      <alignment horizontal="center"/>
    </xf>
    <xf numFmtId="4" fontId="10" fillId="0" borderId="1" xfId="0" applyNumberFormat="1" applyFont="1" applyBorder="1"/>
    <xf numFmtId="168" fontId="9" fillId="0" borderId="1" xfId="3" applyNumberFormat="1" applyFont="1" applyBorder="1" applyAlignment="1">
      <alignment horizontal="right"/>
    </xf>
    <xf numFmtId="168" fontId="11" fillId="0" borderId="1" xfId="3" applyNumberFormat="1" applyFont="1" applyBorder="1" applyAlignment="1">
      <alignment horizontal="right"/>
    </xf>
    <xf numFmtId="0" fontId="12" fillId="0" borderId="1" xfId="0" applyFont="1" applyBorder="1"/>
    <xf numFmtId="0" fontId="12" fillId="0" borderId="1" xfId="0" applyFont="1" applyBorder="1" applyAlignment="1">
      <alignment vertical="distributed" wrapText="1"/>
    </xf>
    <xf numFmtId="0" fontId="12" fillId="0" borderId="1" xfId="0" applyFont="1" applyBorder="1" applyAlignment="1">
      <alignment horizontal="center"/>
    </xf>
    <xf numFmtId="4" fontId="12" fillId="0" borderId="1" xfId="0" applyNumberFormat="1" applyFont="1" applyBorder="1"/>
    <xf numFmtId="168" fontId="13" fillId="0" borderId="1" xfId="3" applyNumberFormat="1" applyFont="1" applyBorder="1" applyAlignment="1">
      <alignment horizontal="right"/>
    </xf>
    <xf numFmtId="0" fontId="10" fillId="0" borderId="1" xfId="0" applyFont="1" applyFill="1" applyBorder="1" applyAlignment="1"/>
    <xf numFmtId="4" fontId="10" fillId="0" borderId="1" xfId="0" applyNumberFormat="1" applyFont="1" applyBorder="1" applyAlignment="1">
      <alignment horizontal="left"/>
    </xf>
    <xf numFmtId="166" fontId="9" fillId="0" borderId="1" xfId="0" applyNumberFormat="1" applyFont="1" applyBorder="1"/>
    <xf numFmtId="49" fontId="14" fillId="0" borderId="1" xfId="0" applyNumberFormat="1" applyFont="1" applyBorder="1" applyAlignment="1" applyProtection="1">
      <alignment horizontal="left" vertical="top" indent="1"/>
      <protection locked="0"/>
    </xf>
    <xf numFmtId="4" fontId="9" fillId="0" borderId="1" xfId="0" applyNumberFormat="1" applyFont="1" applyBorder="1" applyAlignment="1">
      <alignment horizontal="right" vertical="top"/>
    </xf>
    <xf numFmtId="168" fontId="9" fillId="0" borderId="1" xfId="3" applyNumberFormat="1" applyFont="1" applyBorder="1" applyAlignment="1">
      <alignment horizontal="right" vertical="top"/>
    </xf>
    <xf numFmtId="49" fontId="10" fillId="0" borderId="1" xfId="0" applyNumberFormat="1" applyFont="1" applyBorder="1" applyAlignment="1" applyProtection="1">
      <alignment horizontal="left" vertical="top" indent="4"/>
      <protection locked="0"/>
    </xf>
    <xf numFmtId="4" fontId="10" fillId="0" borderId="1" xfId="0" applyNumberFormat="1" applyFont="1" applyBorder="1" applyAlignment="1">
      <alignment horizontal="right"/>
    </xf>
    <xf numFmtId="49" fontId="10" fillId="0" borderId="1" xfId="0" applyNumberFormat="1" applyFont="1" applyBorder="1" applyAlignment="1" applyProtection="1">
      <alignment horizontal="left" vertical="top" indent="1"/>
      <protection locked="0"/>
    </xf>
    <xf numFmtId="168" fontId="10" fillId="0" borderId="1" xfId="3" applyNumberFormat="1" applyFont="1" applyBorder="1" applyAlignment="1">
      <alignment horizontal="right" vertical="top"/>
    </xf>
    <xf numFmtId="49" fontId="9" fillId="0" borderId="1" xfId="0" applyNumberFormat="1" applyFont="1" applyBorder="1" applyAlignment="1" applyProtection="1">
      <alignment horizontal="left" vertical="top" indent="1"/>
      <protection locked="0"/>
    </xf>
    <xf numFmtId="4" fontId="10" fillId="0" borderId="1" xfId="0" applyNumberFormat="1" applyFont="1" applyBorder="1" applyAlignment="1">
      <alignment horizontal="right" vertical="top"/>
    </xf>
    <xf numFmtId="0" fontId="9" fillId="6" borderId="1" xfId="0" applyFont="1" applyFill="1" applyBorder="1"/>
    <xf numFmtId="0" fontId="9" fillId="6" borderId="1" xfId="0" applyFont="1" applyFill="1" applyBorder="1" applyAlignment="1">
      <alignment horizontal="center"/>
    </xf>
    <xf numFmtId="4" fontId="10" fillId="6" borderId="1" xfId="0" applyNumberFormat="1" applyFont="1" applyFill="1" applyBorder="1" applyAlignment="1">
      <alignment horizontal="center" vertical="top"/>
    </xf>
    <xf numFmtId="168" fontId="10" fillId="6" borderId="1" xfId="3" applyNumberFormat="1" applyFont="1" applyFill="1" applyBorder="1" applyAlignment="1">
      <alignment horizontal="right" vertical="top"/>
    </xf>
    <xf numFmtId="0" fontId="18" fillId="0" borderId="0" xfId="0" applyFont="1"/>
    <xf numFmtId="4" fontId="9" fillId="0" borderId="0" xfId="0" applyNumberFormat="1" applyFont="1" applyAlignment="1">
      <alignment horizontal="right"/>
    </xf>
    <xf numFmtId="0" fontId="19" fillId="0" borderId="0" xfId="0" applyFont="1" applyAlignment="1">
      <alignment horizontal="left" vertical="top" wrapText="1"/>
    </xf>
    <xf numFmtId="9" fontId="9" fillId="0" borderId="0" xfId="1" applyFont="1"/>
    <xf numFmtId="49" fontId="0" fillId="0" borderId="1" xfId="0" applyNumberFormat="1" applyBorder="1" applyAlignment="1">
      <alignment horizontal="right" vertical="top"/>
    </xf>
    <xf numFmtId="0" fontId="9" fillId="0" borderId="1" xfId="0" applyFont="1" applyFill="1" applyBorder="1"/>
    <xf numFmtId="0" fontId="9" fillId="0" borderId="1" xfId="0" applyFont="1" applyFill="1" applyBorder="1" applyAlignment="1">
      <alignment vertical="distributed" wrapText="1"/>
    </xf>
    <xf numFmtId="0" fontId="9" fillId="0" borderId="1" xfId="0" applyFont="1" applyFill="1" applyBorder="1" applyAlignment="1">
      <alignment horizontal="center"/>
    </xf>
    <xf numFmtId="4" fontId="10" fillId="0" borderId="1" xfId="0" applyNumberFormat="1" applyFont="1" applyFill="1" applyBorder="1"/>
    <xf numFmtId="168" fontId="9" fillId="0" borderId="1" xfId="3" applyNumberFormat="1" applyFont="1" applyFill="1" applyBorder="1" applyAlignment="1">
      <alignment horizontal="right"/>
    </xf>
    <xf numFmtId="168" fontId="11" fillId="0" borderId="1" xfId="3" applyNumberFormat="1" applyFont="1" applyFill="1" applyBorder="1" applyAlignment="1">
      <alignment horizontal="right"/>
    </xf>
    <xf numFmtId="0" fontId="12" fillId="0" borderId="1" xfId="0" applyFont="1" applyFill="1" applyBorder="1"/>
    <xf numFmtId="0" fontId="12" fillId="0" borderId="1" xfId="0" applyFont="1" applyFill="1" applyBorder="1" applyAlignment="1">
      <alignment vertical="distributed" wrapText="1"/>
    </xf>
    <xf numFmtId="0" fontId="12" fillId="0" borderId="1" xfId="0" applyFont="1" applyFill="1" applyBorder="1" applyAlignment="1">
      <alignment horizontal="center"/>
    </xf>
    <xf numFmtId="4" fontId="12" fillId="0" borderId="1" xfId="0" applyNumberFormat="1" applyFont="1" applyFill="1" applyBorder="1"/>
    <xf numFmtId="168" fontId="13" fillId="0" borderId="1" xfId="3" applyNumberFormat="1" applyFont="1" applyFill="1" applyBorder="1" applyAlignment="1">
      <alignment horizontal="right"/>
    </xf>
    <xf numFmtId="4" fontId="9" fillId="2" borderId="1" xfId="0" applyNumberFormat="1" applyFont="1" applyFill="1" applyBorder="1" applyAlignment="1">
      <alignment horizontal="center"/>
    </xf>
    <xf numFmtId="4" fontId="10" fillId="2" borderId="1" xfId="0" applyNumberFormat="1" applyFont="1" applyFill="1" applyBorder="1" applyAlignment="1">
      <alignment horizontal="right"/>
    </xf>
    <xf numFmtId="4" fontId="9" fillId="2" borderId="1" xfId="0" applyNumberFormat="1" applyFont="1" applyFill="1" applyBorder="1"/>
    <xf numFmtId="4" fontId="9" fillId="3" borderId="1" xfId="0" applyNumberFormat="1" applyFont="1" applyFill="1" applyBorder="1" applyAlignment="1">
      <alignment horizontal="center"/>
    </xf>
    <xf numFmtId="4" fontId="10" fillId="3" borderId="1" xfId="0" applyNumberFormat="1" applyFont="1" applyFill="1" applyBorder="1" applyAlignment="1">
      <alignment horizontal="right"/>
    </xf>
    <xf numFmtId="4" fontId="9" fillId="3" borderId="1" xfId="0" applyNumberFormat="1" applyFont="1" applyFill="1" applyBorder="1"/>
    <xf numFmtId="4" fontId="9" fillId="0" borderId="1" xfId="0" applyNumberFormat="1" applyFont="1" applyBorder="1" applyAlignment="1">
      <alignment horizontal="center"/>
    </xf>
    <xf numFmtId="4" fontId="9" fillId="0" borderId="1" xfId="0" applyNumberFormat="1" applyFont="1" applyBorder="1"/>
    <xf numFmtId="4" fontId="11" fillId="0" borderId="1" xfId="0" applyNumberFormat="1" applyFont="1" applyBorder="1"/>
    <xf numFmtId="4" fontId="12" fillId="0" borderId="1" xfId="0" applyNumberFormat="1" applyFont="1" applyBorder="1" applyAlignment="1">
      <alignment horizontal="center"/>
    </xf>
    <xf numFmtId="4" fontId="12" fillId="0" borderId="1" xfId="0" applyNumberFormat="1" applyFont="1" applyBorder="1" applyAlignment="1">
      <alignment horizontal="right"/>
    </xf>
    <xf numFmtId="4" fontId="13" fillId="0" borderId="1" xfId="0" applyNumberFormat="1" applyFont="1" applyBorder="1"/>
    <xf numFmtId="4" fontId="9" fillId="0" borderId="1" xfId="0" applyNumberFormat="1" applyFont="1" applyBorder="1" applyAlignment="1">
      <alignment vertical="top"/>
    </xf>
    <xf numFmtId="4" fontId="10" fillId="0" borderId="1" xfId="0" applyNumberFormat="1" applyFont="1" applyBorder="1" applyAlignment="1">
      <alignment vertical="top"/>
    </xf>
    <xf numFmtId="4" fontId="10" fillId="0" borderId="1" xfId="0" applyNumberFormat="1" applyFont="1" applyBorder="1" applyAlignment="1"/>
    <xf numFmtId="4" fontId="10" fillId="0" borderId="6" xfId="0" applyNumberFormat="1" applyFont="1" applyBorder="1" applyAlignment="1">
      <alignment horizontal="center"/>
    </xf>
    <xf numFmtId="49" fontId="10" fillId="0" borderId="1" xfId="0" applyNumberFormat="1" applyFont="1" applyBorder="1" applyAlignment="1" applyProtection="1">
      <alignment horizontal="right" vertical="top" indent="1"/>
      <protection locked="0"/>
    </xf>
    <xf numFmtId="49" fontId="9" fillId="0" borderId="1" xfId="0" applyNumberFormat="1" applyFont="1" applyBorder="1" applyAlignment="1" applyProtection="1">
      <alignment horizontal="right" vertical="top" indent="1"/>
      <protection locked="0"/>
    </xf>
    <xf numFmtId="0" fontId="10" fillId="0" borderId="1" xfId="0" applyFont="1" applyBorder="1" applyAlignment="1" applyProtection="1">
      <alignment horizontal="right" vertical="top"/>
      <protection locked="0"/>
    </xf>
    <xf numFmtId="4" fontId="10" fillId="0" borderId="1" xfId="2" applyNumberFormat="1" applyFont="1" applyBorder="1" applyAlignment="1" applyProtection="1">
      <alignment horizontal="right"/>
      <protection locked="0"/>
    </xf>
    <xf numFmtId="0" fontId="10" fillId="0" borderId="1" xfId="0" applyFont="1" applyBorder="1" applyAlignment="1" applyProtection="1">
      <alignment vertical="top" wrapText="1"/>
      <protection locked="0"/>
    </xf>
    <xf numFmtId="0" fontId="10" fillId="0" borderId="1" xfId="0" applyFont="1" applyBorder="1" applyProtection="1">
      <protection locked="0"/>
    </xf>
    <xf numFmtId="49" fontId="10" fillId="0" borderId="1" xfId="0" applyNumberFormat="1" applyFont="1" applyBorder="1" applyAlignment="1">
      <alignment horizontal="right"/>
    </xf>
    <xf numFmtId="49" fontId="10" fillId="0" borderId="1" xfId="0" applyNumberFormat="1" applyFont="1" applyBorder="1" applyAlignment="1">
      <alignment horizontal="left"/>
    </xf>
    <xf numFmtId="49" fontId="9" fillId="0" borderId="1" xfId="0" applyNumberFormat="1" applyFont="1" applyBorder="1" applyAlignment="1">
      <alignment horizontal="left"/>
    </xf>
    <xf numFmtId="49" fontId="9" fillId="0" borderId="1" xfId="0" applyNumberFormat="1" applyFont="1" applyBorder="1" applyAlignment="1">
      <alignment horizontal="right"/>
    </xf>
    <xf numFmtId="49" fontId="9" fillId="6" borderId="1" xfId="0" applyNumberFormat="1" applyFont="1" applyFill="1" applyBorder="1" applyAlignment="1">
      <alignment horizontal="left"/>
    </xf>
    <xf numFmtId="4" fontId="9" fillId="6" borderId="1" xfId="0" applyNumberFormat="1" applyFont="1" applyFill="1" applyBorder="1"/>
    <xf numFmtId="4" fontId="9" fillId="0" borderId="1" xfId="0" applyNumberFormat="1" applyFont="1" applyBorder="1" applyAlignment="1">
      <alignment horizontal="right"/>
    </xf>
    <xf numFmtId="4" fontId="9" fillId="0" borderId="1" xfId="0" applyNumberFormat="1" applyFont="1" applyFill="1" applyBorder="1"/>
    <xf numFmtId="4" fontId="20" fillId="0" borderId="1" xfId="0" applyNumberFormat="1" applyFont="1" applyFill="1" applyBorder="1"/>
    <xf numFmtId="2" fontId="9" fillId="0" borderId="1" xfId="0" applyNumberFormat="1" applyFont="1" applyBorder="1" applyAlignment="1">
      <alignment horizontal="right"/>
    </xf>
    <xf numFmtId="2" fontId="9" fillId="0" borderId="1" xfId="0" applyNumberFormat="1" applyFont="1" applyBorder="1" applyAlignment="1">
      <alignment horizontal="left"/>
    </xf>
    <xf numFmtId="49" fontId="10" fillId="0" borderId="6" xfId="0" applyNumberFormat="1" applyFont="1" applyBorder="1" applyAlignment="1">
      <alignment horizontal="left"/>
    </xf>
    <xf numFmtId="4" fontId="10" fillId="0" borderId="6" xfId="0" applyNumberFormat="1" applyFont="1" applyBorder="1"/>
    <xf numFmtId="49" fontId="10" fillId="0" borderId="1" xfId="0" applyNumberFormat="1" applyFont="1" applyFill="1" applyBorder="1" applyAlignment="1">
      <alignment horizontal="right" vertical="top"/>
    </xf>
    <xf numFmtId="49" fontId="9" fillId="0" borderId="1" xfId="0" applyNumberFormat="1" applyFont="1" applyFill="1" applyBorder="1" applyAlignment="1">
      <alignment horizontal="left"/>
    </xf>
    <xf numFmtId="49" fontId="9" fillId="0" borderId="1" xfId="0" applyNumberFormat="1" applyFont="1" applyFill="1" applyBorder="1" applyAlignment="1">
      <alignment horizontal="right" vertical="top"/>
    </xf>
    <xf numFmtId="168" fontId="10" fillId="0" borderId="1" xfId="3" applyNumberFormat="1" applyFont="1" applyBorder="1" applyAlignment="1">
      <alignment horizontal="right"/>
    </xf>
    <xf numFmtId="0" fontId="10" fillId="0" borderId="6" xfId="0" applyFont="1" applyBorder="1" applyAlignment="1">
      <alignment horizontal="center"/>
    </xf>
    <xf numFmtId="4" fontId="10" fillId="0" borderId="6" xfId="0" applyNumberFormat="1" applyFont="1" applyBorder="1" applyAlignment="1">
      <alignment horizontal="right"/>
    </xf>
    <xf numFmtId="4" fontId="9" fillId="2" borderId="1" xfId="0" applyNumberFormat="1" applyFont="1" applyFill="1" applyBorder="1" applyAlignment="1">
      <alignment horizontal="right"/>
    </xf>
    <xf numFmtId="4" fontId="9" fillId="3" borderId="1" xfId="0" applyNumberFormat="1" applyFont="1" applyFill="1" applyBorder="1" applyAlignment="1">
      <alignment horizontal="right"/>
    </xf>
    <xf numFmtId="0" fontId="20" fillId="0" borderId="1" xfId="0" applyFont="1" applyBorder="1" applyAlignment="1">
      <alignment vertical="distributed" wrapText="1"/>
    </xf>
    <xf numFmtId="4" fontId="20" fillId="0" borderId="1" xfId="0" applyNumberFormat="1" applyFont="1" applyBorder="1" applyAlignment="1">
      <alignment horizontal="right"/>
    </xf>
    <xf numFmtId="4" fontId="15" fillId="0" borderId="1" xfId="0" applyNumberFormat="1" applyFont="1" applyBorder="1" applyAlignment="1">
      <alignment horizontal="right"/>
    </xf>
    <xf numFmtId="0" fontId="0" fillId="0" borderId="1" xfId="0" applyBorder="1" applyAlignment="1">
      <alignment horizontal="left" vertical="top" wrapText="1"/>
    </xf>
    <xf numFmtId="4" fontId="20" fillId="0" borderId="1" xfId="0" applyNumberFormat="1" applyFont="1" applyFill="1" applyBorder="1" applyAlignment="1">
      <alignment horizontal="right"/>
    </xf>
    <xf numFmtId="0" fontId="9" fillId="0" borderId="1" xfId="0" quotePrefix="1" applyFont="1" applyBorder="1"/>
    <xf numFmtId="0" fontId="9" fillId="0" borderId="1" xfId="0" applyFont="1" applyBorder="1" applyAlignment="1">
      <alignment horizontal="left" wrapText="1"/>
    </xf>
    <xf numFmtId="9" fontId="9" fillId="0" borderId="1" xfId="1" applyFont="1" applyBorder="1"/>
    <xf numFmtId="9" fontId="9" fillId="0" borderId="1" xfId="1" applyFont="1" applyBorder="1" applyAlignment="1">
      <alignment vertical="distributed" wrapText="1"/>
    </xf>
    <xf numFmtId="9" fontId="9" fillId="0" borderId="1" xfId="1" applyFont="1" applyBorder="1" applyAlignment="1">
      <alignment horizontal="right"/>
    </xf>
    <xf numFmtId="49" fontId="10" fillId="6" borderId="1" xfId="0" applyNumberFormat="1" applyFont="1" applyFill="1" applyBorder="1" applyAlignment="1" applyProtection="1">
      <alignment horizontal="left" vertical="top" indent="1"/>
      <protection locked="0"/>
    </xf>
    <xf numFmtId="0" fontId="10" fillId="0" borderId="0" xfId="0" applyFont="1" applyAlignment="1">
      <alignment horizontal="center" vertical="distributed" wrapText="1"/>
    </xf>
    <xf numFmtId="0" fontId="10" fillId="0" borderId="0" xfId="0" applyFont="1" applyAlignment="1">
      <alignment wrapText="1"/>
    </xf>
    <xf numFmtId="4" fontId="5" fillId="0" borderId="1" xfId="0" applyNumberFormat="1" applyFont="1" applyBorder="1" applyAlignment="1">
      <alignment horizontal="right"/>
    </xf>
    <xf numFmtId="4" fontId="0" fillId="0" borderId="1" xfId="0" applyNumberFormat="1" applyBorder="1" applyAlignment="1">
      <alignment horizontal="right"/>
    </xf>
    <xf numFmtId="4" fontId="4" fillId="6" borderId="1" xfId="0" applyNumberFormat="1" applyFont="1" applyFill="1" applyBorder="1" applyAlignment="1">
      <alignment horizontal="right"/>
    </xf>
    <xf numFmtId="4" fontId="0" fillId="0" borderId="1" xfId="0" applyNumberFormat="1" applyBorder="1" applyAlignment="1">
      <alignment horizontal="center"/>
    </xf>
    <xf numFmtId="4" fontId="17" fillId="6" borderId="5" xfId="0" applyNumberFormat="1" applyFont="1" applyFill="1" applyBorder="1" applyAlignment="1">
      <alignment horizontal="left" wrapText="1"/>
    </xf>
    <xf numFmtId="0" fontId="9" fillId="0" borderId="0" xfId="0" applyFont="1" applyFill="1"/>
    <xf numFmtId="0" fontId="9" fillId="0" borderId="0" xfId="0" applyFont="1" applyFill="1" applyAlignment="1">
      <alignment wrapText="1"/>
    </xf>
    <xf numFmtId="4" fontId="9" fillId="0" borderId="0" xfId="0" applyNumberFormat="1" applyFont="1" applyFill="1" applyAlignment="1">
      <alignment wrapText="1"/>
    </xf>
    <xf numFmtId="4" fontId="16" fillId="0" borderId="2" xfId="0" applyNumberFormat="1" applyFont="1" applyFill="1" applyBorder="1" applyAlignment="1">
      <alignment wrapText="1"/>
    </xf>
    <xf numFmtId="4" fontId="16" fillId="0" borderId="4" xfId="0" applyNumberFormat="1" applyFont="1" applyFill="1" applyBorder="1"/>
    <xf numFmtId="0" fontId="9" fillId="0" borderId="1" xfId="0" applyFont="1" applyFill="1" applyBorder="1" applyAlignment="1">
      <alignment vertical="top"/>
    </xf>
    <xf numFmtId="0" fontId="16" fillId="0" borderId="1" xfId="0" applyFont="1" applyFill="1" applyBorder="1" applyAlignment="1">
      <alignment vertical="top"/>
    </xf>
    <xf numFmtId="4" fontId="9" fillId="0" borderId="1" xfId="0" applyNumberFormat="1" applyFont="1" applyFill="1" applyBorder="1" applyAlignment="1">
      <alignment vertical="top"/>
    </xf>
    <xf numFmtId="0" fontId="9" fillId="0" borderId="1" xfId="0" applyFont="1" applyFill="1" applyBorder="1" applyAlignment="1">
      <alignment vertical="top" wrapText="1"/>
    </xf>
    <xf numFmtId="4" fontId="9" fillId="0" borderId="1" xfId="0" applyNumberFormat="1" applyFont="1" applyFill="1" applyBorder="1" applyAlignment="1">
      <alignment vertical="top" wrapText="1"/>
    </xf>
    <xf numFmtId="0" fontId="9" fillId="0" borderId="1" xfId="0" applyFont="1" applyFill="1" applyBorder="1" applyAlignment="1">
      <alignment horizontal="left" vertical="top" wrapText="1"/>
    </xf>
    <xf numFmtId="4" fontId="20" fillId="0" borderId="5" xfId="0" applyNumberFormat="1" applyFont="1" applyBorder="1" applyAlignment="1">
      <alignment wrapText="1"/>
    </xf>
    <xf numFmtId="4" fontId="20" fillId="0" borderId="1" xfId="0" applyNumberFormat="1" applyFont="1" applyBorder="1"/>
    <xf numFmtId="0" fontId="9" fillId="0" borderId="0" xfId="0" applyFont="1" applyAlignment="1">
      <alignment horizontal="right"/>
    </xf>
    <xf numFmtId="0" fontId="10" fillId="0" borderId="0" xfId="0" applyFont="1" applyAlignment="1">
      <alignment horizontal="right" vertical="distributed" wrapText="1"/>
    </xf>
    <xf numFmtId="0" fontId="9" fillId="2" borderId="1" xfId="0" applyFont="1" applyFill="1" applyBorder="1" applyAlignment="1">
      <alignment horizontal="right"/>
    </xf>
    <xf numFmtId="0" fontId="9" fillId="3" borderId="1" xfId="0" applyFont="1" applyFill="1" applyBorder="1" applyAlignment="1">
      <alignment horizontal="right"/>
    </xf>
    <xf numFmtId="0" fontId="9" fillId="0" borderId="1" xfId="0" applyFont="1" applyBorder="1" applyAlignment="1">
      <alignment horizontal="right"/>
    </xf>
    <xf numFmtId="0" fontId="20" fillId="0" borderId="1" xfId="0" applyFont="1" applyBorder="1" applyAlignment="1">
      <alignment horizontal="right"/>
    </xf>
    <xf numFmtId="0" fontId="12" fillId="0" borderId="1" xfId="0" applyFont="1" applyBorder="1" applyAlignment="1">
      <alignment horizontal="right"/>
    </xf>
    <xf numFmtId="166" fontId="9" fillId="0" borderId="1" xfId="0" applyNumberFormat="1" applyFont="1" applyBorder="1" applyAlignment="1">
      <alignment horizontal="right"/>
    </xf>
    <xf numFmtId="4" fontId="10" fillId="6" borderId="1" xfId="0" applyNumberFormat="1" applyFont="1" applyFill="1" applyBorder="1" applyAlignment="1">
      <alignment horizontal="right" vertical="top"/>
    </xf>
    <xf numFmtId="0" fontId="10" fillId="0" borderId="0" xfId="0" applyFont="1" applyAlignment="1">
      <alignment vertical="distributed" wrapText="1"/>
    </xf>
    <xf numFmtId="49" fontId="18" fillId="0" borderId="1" xfId="0" applyNumberFormat="1" applyFont="1" applyBorder="1" applyAlignment="1">
      <alignment horizontal="right" vertical="top"/>
    </xf>
    <xf numFmtId="49" fontId="0" fillId="0" borderId="1" xfId="0" applyNumberFormat="1" applyFont="1" applyBorder="1" applyAlignment="1">
      <alignment horizontal="right" vertical="top"/>
    </xf>
    <xf numFmtId="4" fontId="21" fillId="0" borderId="1" xfId="0" applyNumberFormat="1" applyFont="1" applyFill="1" applyBorder="1"/>
    <xf numFmtId="4" fontId="21" fillId="0" borderId="1" xfId="0" applyNumberFormat="1" applyFont="1" applyBorder="1"/>
    <xf numFmtId="0" fontId="10" fillId="0" borderId="0" xfId="0" applyFont="1" applyAlignment="1">
      <alignment horizontal="center" vertical="distributed" wrapText="1"/>
    </xf>
    <xf numFmtId="0" fontId="10" fillId="0" borderId="0" xfId="0" applyFont="1" applyAlignment="1">
      <alignment wrapText="1"/>
    </xf>
    <xf numFmtId="0" fontId="10" fillId="0" borderId="0" xfId="0" applyFont="1" applyBorder="1" applyAlignment="1" applyProtection="1">
      <alignment horizontal="center"/>
      <protection locked="0"/>
    </xf>
    <xf numFmtId="0" fontId="10" fillId="0" borderId="0" xfId="0" applyFont="1" applyAlignment="1"/>
    <xf numFmtId="0" fontId="10" fillId="5" borderId="2" xfId="0" applyFont="1" applyFill="1" applyBorder="1" applyAlignment="1" applyProtection="1">
      <alignment vertical="center"/>
      <protection locked="0"/>
    </xf>
    <xf numFmtId="0" fontId="9" fillId="5" borderId="3" xfId="0" applyFont="1" applyFill="1" applyBorder="1" applyAlignment="1"/>
    <xf numFmtId="0" fontId="9" fillId="5" borderId="4" xfId="0" applyFont="1" applyFill="1" applyBorder="1" applyAlignment="1"/>
    <xf numFmtId="0" fontId="16" fillId="0" borderId="0" xfId="0" applyFont="1" applyAlignment="1">
      <alignment horizontal="center" wrapText="1"/>
    </xf>
    <xf numFmtId="0" fontId="9" fillId="0" borderId="0" xfId="0" applyFont="1" applyAlignment="1">
      <alignment horizontal="center" wrapText="1"/>
    </xf>
    <xf numFmtId="0" fontId="21" fillId="0" borderId="1" xfId="0" applyFont="1" applyBorder="1" applyAlignment="1">
      <alignment horizontal="left" vertical="center" wrapText="1"/>
    </xf>
    <xf numFmtId="49" fontId="21" fillId="0" borderId="1" xfId="0" applyNumberFormat="1" applyFont="1" applyBorder="1" applyAlignment="1">
      <alignment horizontal="left" wrapText="1"/>
    </xf>
  </cellXfs>
  <cellStyles count="4">
    <cellStyle name="Navadno" xfId="0" builtinId="0"/>
    <cellStyle name="Odstotek" xfId="1" builtinId="5"/>
    <cellStyle name="Valuta" xfId="2" builtinId="4"/>
    <cellStyle name="Vejica"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B6"/>
  <sheetViews>
    <sheetView workbookViewId="0">
      <selection activeCell="B6" sqref="B6"/>
    </sheetView>
  </sheetViews>
  <sheetFormatPr defaultRowHeight="12.5" x14ac:dyDescent="0.25"/>
  <cols>
    <col min="2" max="2" width="87.90625" customWidth="1"/>
  </cols>
  <sheetData>
    <row r="2" spans="2:2" x14ac:dyDescent="0.25">
      <c r="B2" s="147" t="s">
        <v>825</v>
      </c>
    </row>
    <row r="3" spans="2:2" ht="125" x14ac:dyDescent="0.25">
      <c r="B3" s="12" t="s">
        <v>826</v>
      </c>
    </row>
    <row r="5" spans="2:2" x14ac:dyDescent="0.25">
      <c r="B5" s="147" t="s">
        <v>828</v>
      </c>
    </row>
    <row r="6" spans="2:2" x14ac:dyDescent="0.25">
      <c r="B6" s="12" t="s">
        <v>827</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2"/>
  <sheetViews>
    <sheetView topLeftCell="A28" workbookViewId="0">
      <selection activeCell="G69" sqref="G69"/>
    </sheetView>
  </sheetViews>
  <sheetFormatPr defaultColWidth="8.81640625" defaultRowHeight="14" x14ac:dyDescent="0.3"/>
  <cols>
    <col min="1" max="1" width="3.1796875" style="14" customWidth="1"/>
    <col min="2" max="2" width="11.1796875" style="14" bestFit="1" customWidth="1"/>
    <col min="3" max="3" width="48.54296875" style="14" customWidth="1"/>
    <col min="4" max="4" width="5.1796875" style="14" customWidth="1"/>
    <col min="5" max="5" width="5.81640625" style="17" bestFit="1" customWidth="1"/>
    <col min="6" max="6" width="13.1796875" style="14" customWidth="1"/>
    <col min="7" max="7" width="9.81640625" style="14" customWidth="1"/>
    <col min="8" max="16384" width="8.81640625" style="14"/>
  </cols>
  <sheetData>
    <row r="1" spans="1:7" x14ac:dyDescent="0.3">
      <c r="C1" s="18" t="s">
        <v>209</v>
      </c>
    </row>
    <row r="2" spans="1:7" x14ac:dyDescent="0.3">
      <c r="C2" s="18"/>
    </row>
    <row r="3" spans="1:7" x14ac:dyDescent="0.3">
      <c r="A3" s="79"/>
      <c r="B3" s="258" t="s">
        <v>666</v>
      </c>
      <c r="C3" s="259"/>
      <c r="D3" s="259"/>
      <c r="E3" s="259"/>
      <c r="F3" s="259"/>
      <c r="G3" s="259"/>
    </row>
    <row r="4" spans="1:7" x14ac:dyDescent="0.3">
      <c r="F4" s="17"/>
      <c r="G4" s="17"/>
    </row>
    <row r="5" spans="1:7" x14ac:dyDescent="0.3">
      <c r="C5" s="81"/>
      <c r="F5" s="17"/>
      <c r="G5" s="17"/>
    </row>
    <row r="6" spans="1:7" ht="28" x14ac:dyDescent="0.3">
      <c r="A6" s="82" t="s">
        <v>545</v>
      </c>
      <c r="B6" s="82" t="s">
        <v>546</v>
      </c>
      <c r="C6" s="82" t="s">
        <v>547</v>
      </c>
      <c r="D6" s="82" t="s">
        <v>548</v>
      </c>
      <c r="E6" s="83" t="s">
        <v>549</v>
      </c>
      <c r="F6" s="83" t="s">
        <v>823</v>
      </c>
      <c r="G6" s="83" t="s">
        <v>550</v>
      </c>
    </row>
    <row r="7" spans="1:7" x14ac:dyDescent="0.3">
      <c r="A7" s="93"/>
      <c r="B7" s="94" t="s">
        <v>551</v>
      </c>
      <c r="C7" s="94" t="s">
        <v>552</v>
      </c>
      <c r="D7" s="95"/>
      <c r="E7" s="96"/>
      <c r="F7" s="96"/>
      <c r="G7" s="96">
        <f>SUM(G8:G14)</f>
        <v>0</v>
      </c>
    </row>
    <row r="8" spans="1:7" x14ac:dyDescent="0.3">
      <c r="A8" s="84">
        <v>1</v>
      </c>
      <c r="B8" s="85" t="s">
        <v>553</v>
      </c>
      <c r="C8" s="85" t="s">
        <v>554</v>
      </c>
      <c r="D8" s="86" t="s">
        <v>555</v>
      </c>
      <c r="E8" s="87">
        <v>25</v>
      </c>
      <c r="F8" s="87"/>
      <c r="G8" s="87">
        <f>+F8*E8</f>
        <v>0</v>
      </c>
    </row>
    <row r="9" spans="1:7" x14ac:dyDescent="0.3">
      <c r="A9" s="84">
        <v>2</v>
      </c>
      <c r="B9" s="85" t="s">
        <v>556</v>
      </c>
      <c r="C9" s="85" t="s">
        <v>557</v>
      </c>
      <c r="D9" s="86" t="s">
        <v>555</v>
      </c>
      <c r="E9" s="87">
        <v>30</v>
      </c>
      <c r="F9" s="87"/>
      <c r="G9" s="87">
        <f t="shared" ref="G9:G14" si="0">+F9*E9</f>
        <v>0</v>
      </c>
    </row>
    <row r="10" spans="1:7" x14ac:dyDescent="0.3">
      <c r="A10" s="84">
        <v>3</v>
      </c>
      <c r="B10" s="85" t="s">
        <v>558</v>
      </c>
      <c r="C10" s="85" t="s">
        <v>559</v>
      </c>
      <c r="D10" s="86" t="s">
        <v>560</v>
      </c>
      <c r="E10" s="87">
        <v>2</v>
      </c>
      <c r="F10" s="87"/>
      <c r="G10" s="87">
        <f t="shared" si="0"/>
        <v>0</v>
      </c>
    </row>
    <row r="11" spans="1:7" x14ac:dyDescent="0.3">
      <c r="A11" s="84">
        <v>4</v>
      </c>
      <c r="B11" s="85" t="s">
        <v>561</v>
      </c>
      <c r="C11" s="85" t="s">
        <v>562</v>
      </c>
      <c r="D11" s="86" t="s">
        <v>560</v>
      </c>
      <c r="E11" s="87">
        <v>2</v>
      </c>
      <c r="F11" s="87"/>
      <c r="G11" s="87">
        <f t="shared" si="0"/>
        <v>0</v>
      </c>
    </row>
    <row r="12" spans="1:7" x14ac:dyDescent="0.3">
      <c r="A12" s="84">
        <v>5</v>
      </c>
      <c r="B12" s="85" t="s">
        <v>563</v>
      </c>
      <c r="C12" s="85" t="s">
        <v>564</v>
      </c>
      <c r="D12" s="86" t="s">
        <v>560</v>
      </c>
      <c r="E12" s="87">
        <v>2</v>
      </c>
      <c r="F12" s="87"/>
      <c r="G12" s="87">
        <f t="shared" si="0"/>
        <v>0</v>
      </c>
    </row>
    <row r="13" spans="1:7" x14ac:dyDescent="0.3">
      <c r="A13" s="84">
        <v>6</v>
      </c>
      <c r="B13" s="85" t="s">
        <v>565</v>
      </c>
      <c r="C13" s="85" t="s">
        <v>566</v>
      </c>
      <c r="D13" s="86" t="s">
        <v>555</v>
      </c>
      <c r="E13" s="87">
        <v>25</v>
      </c>
      <c r="F13" s="87"/>
      <c r="G13" s="87">
        <f t="shared" si="0"/>
        <v>0</v>
      </c>
    </row>
    <row r="14" spans="1:7" x14ac:dyDescent="0.3">
      <c r="A14" s="84">
        <v>7</v>
      </c>
      <c r="B14" s="85" t="s">
        <v>567</v>
      </c>
      <c r="C14" s="85" t="s">
        <v>568</v>
      </c>
      <c r="D14" s="86" t="s">
        <v>560</v>
      </c>
      <c r="E14" s="87">
        <v>2</v>
      </c>
      <c r="F14" s="87"/>
      <c r="G14" s="87">
        <f t="shared" si="0"/>
        <v>0</v>
      </c>
    </row>
    <row r="15" spans="1:7" x14ac:dyDescent="0.3">
      <c r="A15" s="89"/>
      <c r="B15" s="92" t="s">
        <v>569</v>
      </c>
      <c r="C15" s="92" t="s">
        <v>570</v>
      </c>
      <c r="D15" s="90"/>
      <c r="E15" s="91"/>
      <c r="F15" s="91"/>
      <c r="G15" s="91">
        <f>SUM(G16:G19)</f>
        <v>0</v>
      </c>
    </row>
    <row r="16" spans="1:7" ht="42" x14ac:dyDescent="0.3">
      <c r="A16" s="84">
        <v>8</v>
      </c>
      <c r="B16" s="84" t="s">
        <v>571</v>
      </c>
      <c r="C16" s="84" t="s">
        <v>572</v>
      </c>
      <c r="D16" s="86" t="s">
        <v>573</v>
      </c>
      <c r="E16" s="87">
        <v>3.5000000000000003E-2</v>
      </c>
      <c r="F16" s="87"/>
      <c r="G16" s="87">
        <f t="shared" ref="G16:G19" si="1">+F16*E16</f>
        <v>0</v>
      </c>
    </row>
    <row r="17" spans="1:7" ht="140" x14ac:dyDescent="0.3">
      <c r="A17" s="84">
        <v>9</v>
      </c>
      <c r="B17" s="84" t="s">
        <v>574</v>
      </c>
      <c r="C17" s="84" t="s">
        <v>575</v>
      </c>
      <c r="D17" s="86" t="s">
        <v>555</v>
      </c>
      <c r="E17" s="87">
        <v>17</v>
      </c>
      <c r="F17" s="87"/>
      <c r="G17" s="87">
        <f t="shared" si="1"/>
        <v>0</v>
      </c>
    </row>
    <row r="18" spans="1:7" x14ac:dyDescent="0.3">
      <c r="A18" s="84">
        <v>10</v>
      </c>
      <c r="B18" s="84" t="s">
        <v>576</v>
      </c>
      <c r="C18" s="84" t="s">
        <v>577</v>
      </c>
      <c r="D18" s="86" t="s">
        <v>555</v>
      </c>
      <c r="E18" s="87">
        <v>20</v>
      </c>
      <c r="F18" s="87"/>
      <c r="G18" s="87">
        <f t="shared" si="1"/>
        <v>0</v>
      </c>
    </row>
    <row r="19" spans="1:7" ht="42" x14ac:dyDescent="0.3">
      <c r="A19" s="84">
        <v>11</v>
      </c>
      <c r="B19" s="84" t="s">
        <v>578</v>
      </c>
      <c r="C19" s="84" t="s">
        <v>579</v>
      </c>
      <c r="D19" s="86" t="s">
        <v>555</v>
      </c>
      <c r="E19" s="87">
        <v>8</v>
      </c>
      <c r="F19" s="87"/>
      <c r="G19" s="87">
        <f t="shared" si="1"/>
        <v>0</v>
      </c>
    </row>
    <row r="20" spans="1:7" x14ac:dyDescent="0.3">
      <c r="A20" s="89"/>
      <c r="B20" s="92" t="s">
        <v>580</v>
      </c>
      <c r="C20" s="89" t="s">
        <v>581</v>
      </c>
      <c r="D20" s="90"/>
      <c r="E20" s="223"/>
      <c r="F20" s="91"/>
      <c r="G20" s="91">
        <f>SUM(G21:G29)</f>
        <v>0</v>
      </c>
    </row>
    <row r="21" spans="1:7" ht="56" x14ac:dyDescent="0.3">
      <c r="A21" s="84">
        <v>12</v>
      </c>
      <c r="B21" s="84" t="s">
        <v>582</v>
      </c>
      <c r="C21" s="84" t="s">
        <v>583</v>
      </c>
      <c r="D21" s="86" t="s">
        <v>560</v>
      </c>
      <c r="E21" s="85">
        <v>2</v>
      </c>
      <c r="F21" s="87"/>
      <c r="G21" s="87">
        <f t="shared" ref="G21:G29" si="2">+F21*E21</f>
        <v>0</v>
      </c>
    </row>
    <row r="22" spans="1:7" ht="42" x14ac:dyDescent="0.3">
      <c r="A22" s="84">
        <v>13</v>
      </c>
      <c r="B22" s="84" t="s">
        <v>584</v>
      </c>
      <c r="C22" s="84" t="s">
        <v>585</v>
      </c>
      <c r="D22" s="86" t="s">
        <v>560</v>
      </c>
      <c r="E22" s="85">
        <v>2</v>
      </c>
      <c r="F22" s="87"/>
      <c r="G22" s="87">
        <f t="shared" si="2"/>
        <v>0</v>
      </c>
    </row>
    <row r="23" spans="1:7" ht="28" x14ac:dyDescent="0.3">
      <c r="A23" s="84">
        <v>14</v>
      </c>
      <c r="B23" s="84" t="s">
        <v>586</v>
      </c>
      <c r="C23" s="84" t="s">
        <v>587</v>
      </c>
      <c r="D23" s="86" t="s">
        <v>560</v>
      </c>
      <c r="E23" s="85">
        <v>1</v>
      </c>
      <c r="F23" s="87"/>
      <c r="G23" s="87">
        <f t="shared" si="2"/>
        <v>0</v>
      </c>
    </row>
    <row r="24" spans="1:7" ht="28" x14ac:dyDescent="0.3">
      <c r="A24" s="84">
        <v>15</v>
      </c>
      <c r="B24" s="84" t="s">
        <v>588</v>
      </c>
      <c r="C24" s="84" t="s">
        <v>589</v>
      </c>
      <c r="D24" s="86" t="s">
        <v>555</v>
      </c>
      <c r="E24" s="85">
        <v>20</v>
      </c>
      <c r="F24" s="87"/>
      <c r="G24" s="87">
        <f t="shared" si="2"/>
        <v>0</v>
      </c>
    </row>
    <row r="25" spans="1:7" ht="28" x14ac:dyDescent="0.3">
      <c r="A25" s="84">
        <v>16</v>
      </c>
      <c r="B25" s="84" t="s">
        <v>590</v>
      </c>
      <c r="C25" s="84" t="s">
        <v>591</v>
      </c>
      <c r="D25" s="86" t="s">
        <v>555</v>
      </c>
      <c r="E25" s="85">
        <v>17</v>
      </c>
      <c r="F25" s="87"/>
      <c r="G25" s="87">
        <f t="shared" si="2"/>
        <v>0</v>
      </c>
    </row>
    <row r="26" spans="1:7" ht="28" x14ac:dyDescent="0.3">
      <c r="A26" s="84">
        <v>17</v>
      </c>
      <c r="B26" s="84" t="s">
        <v>592</v>
      </c>
      <c r="C26" s="84" t="s">
        <v>593</v>
      </c>
      <c r="D26" s="86" t="s">
        <v>560</v>
      </c>
      <c r="E26" s="85">
        <v>2</v>
      </c>
      <c r="F26" s="87"/>
      <c r="G26" s="87">
        <f t="shared" si="2"/>
        <v>0</v>
      </c>
    </row>
    <row r="27" spans="1:7" ht="28" x14ac:dyDescent="0.3">
      <c r="A27" s="84">
        <v>18</v>
      </c>
      <c r="B27" s="84" t="s">
        <v>594</v>
      </c>
      <c r="C27" s="84" t="s">
        <v>595</v>
      </c>
      <c r="D27" s="86" t="s">
        <v>560</v>
      </c>
      <c r="E27" s="85">
        <v>2</v>
      </c>
      <c r="F27" s="87"/>
      <c r="G27" s="87">
        <f t="shared" si="2"/>
        <v>0</v>
      </c>
    </row>
    <row r="28" spans="1:7" ht="28" x14ac:dyDescent="0.3">
      <c r="A28" s="84">
        <v>19</v>
      </c>
      <c r="B28" s="84" t="s">
        <v>596</v>
      </c>
      <c r="C28" s="84" t="s">
        <v>597</v>
      </c>
      <c r="D28" s="86" t="s">
        <v>560</v>
      </c>
      <c r="E28" s="85">
        <v>2</v>
      </c>
      <c r="F28" s="87"/>
      <c r="G28" s="87">
        <f t="shared" si="2"/>
        <v>0</v>
      </c>
    </row>
    <row r="29" spans="1:7" ht="28" x14ac:dyDescent="0.3">
      <c r="A29" s="84">
        <v>20</v>
      </c>
      <c r="B29" s="84" t="s">
        <v>598</v>
      </c>
      <c r="C29" s="84" t="s">
        <v>599</v>
      </c>
      <c r="D29" s="86" t="s">
        <v>555</v>
      </c>
      <c r="E29" s="85">
        <v>21</v>
      </c>
      <c r="F29" s="87"/>
      <c r="G29" s="87">
        <f t="shared" si="2"/>
        <v>0</v>
      </c>
    </row>
    <row r="30" spans="1:7" x14ac:dyDescent="0.3">
      <c r="A30" s="84"/>
      <c r="B30" s="89" t="s">
        <v>580</v>
      </c>
      <c r="C30" s="89" t="s">
        <v>600</v>
      </c>
      <c r="D30" s="90"/>
      <c r="E30" s="223"/>
      <c r="F30" s="91"/>
      <c r="G30" s="91">
        <f>SUM(G31:G39)</f>
        <v>0</v>
      </c>
    </row>
    <row r="31" spans="1:7" ht="70" x14ac:dyDescent="0.3">
      <c r="A31" s="84">
        <v>21</v>
      </c>
      <c r="B31" s="84" t="s">
        <v>601</v>
      </c>
      <c r="C31" s="84" t="s">
        <v>602</v>
      </c>
      <c r="D31" s="86" t="s">
        <v>555</v>
      </c>
      <c r="E31" s="85">
        <v>12</v>
      </c>
      <c r="F31" s="87"/>
      <c r="G31" s="87">
        <f t="shared" ref="G31:G39" si="3">+F31*E31</f>
        <v>0</v>
      </c>
    </row>
    <row r="32" spans="1:7" x14ac:dyDescent="0.3">
      <c r="A32" s="84">
        <v>22</v>
      </c>
      <c r="B32" s="84" t="s">
        <v>603</v>
      </c>
      <c r="C32" s="84" t="s">
        <v>604</v>
      </c>
      <c r="D32" s="86" t="s">
        <v>555</v>
      </c>
      <c r="E32" s="85">
        <v>30</v>
      </c>
      <c r="F32" s="87"/>
      <c r="G32" s="87">
        <f t="shared" si="3"/>
        <v>0</v>
      </c>
    </row>
    <row r="33" spans="1:8" ht="42" x14ac:dyDescent="0.3">
      <c r="A33" s="84">
        <v>23</v>
      </c>
      <c r="B33" s="84" t="s">
        <v>605</v>
      </c>
      <c r="C33" s="84" t="s">
        <v>606</v>
      </c>
      <c r="D33" s="86" t="s">
        <v>555</v>
      </c>
      <c r="E33" s="85">
        <v>12</v>
      </c>
      <c r="F33" s="87"/>
      <c r="G33" s="87">
        <f t="shared" si="3"/>
        <v>0</v>
      </c>
    </row>
    <row r="34" spans="1:8" ht="28" x14ac:dyDescent="0.3">
      <c r="A34" s="84">
        <v>24</v>
      </c>
      <c r="B34" s="84" t="s">
        <v>590</v>
      </c>
      <c r="C34" s="84" t="s">
        <v>591</v>
      </c>
      <c r="D34" s="86" t="s">
        <v>555</v>
      </c>
      <c r="E34" s="85">
        <v>30</v>
      </c>
      <c r="F34" s="87"/>
      <c r="G34" s="87">
        <f t="shared" si="3"/>
        <v>0</v>
      </c>
    </row>
    <row r="35" spans="1:8" x14ac:dyDescent="0.3">
      <c r="A35" s="84">
        <v>25</v>
      </c>
      <c r="B35" s="84" t="s">
        <v>607</v>
      </c>
      <c r="C35" s="84" t="s">
        <v>608</v>
      </c>
      <c r="D35" s="86" t="s">
        <v>560</v>
      </c>
      <c r="E35" s="85">
        <v>2</v>
      </c>
      <c r="F35" s="87"/>
      <c r="G35" s="87">
        <f t="shared" si="3"/>
        <v>0</v>
      </c>
    </row>
    <row r="36" spans="1:8" x14ac:dyDescent="0.3">
      <c r="A36" s="84">
        <v>26</v>
      </c>
      <c r="B36" s="84" t="s">
        <v>609</v>
      </c>
      <c r="C36" s="84" t="s">
        <v>610</v>
      </c>
      <c r="D36" s="86" t="s">
        <v>560</v>
      </c>
      <c r="E36" s="85">
        <v>2</v>
      </c>
      <c r="F36" s="87"/>
      <c r="G36" s="87">
        <f t="shared" si="3"/>
        <v>0</v>
      </c>
    </row>
    <row r="37" spans="1:8" ht="28" x14ac:dyDescent="0.3">
      <c r="A37" s="84">
        <v>27</v>
      </c>
      <c r="B37" s="84" t="s">
        <v>611</v>
      </c>
      <c r="C37" s="84" t="s">
        <v>612</v>
      </c>
      <c r="D37" s="86" t="s">
        <v>555</v>
      </c>
      <c r="E37" s="85">
        <v>21</v>
      </c>
      <c r="F37" s="87"/>
      <c r="G37" s="87">
        <f t="shared" si="3"/>
        <v>0</v>
      </c>
    </row>
    <row r="38" spans="1:8" ht="28" x14ac:dyDescent="0.3">
      <c r="A38" s="84">
        <v>28</v>
      </c>
      <c r="B38" s="84" t="s">
        <v>613</v>
      </c>
      <c r="C38" s="84" t="s">
        <v>614</v>
      </c>
      <c r="D38" s="86" t="s">
        <v>560</v>
      </c>
      <c r="E38" s="85">
        <v>2</v>
      </c>
      <c r="F38" s="87"/>
      <c r="G38" s="87">
        <f t="shared" si="3"/>
        <v>0</v>
      </c>
    </row>
    <row r="39" spans="1:8" x14ac:dyDescent="0.3">
      <c r="A39" s="84">
        <v>29</v>
      </c>
      <c r="B39" s="84" t="s">
        <v>615</v>
      </c>
      <c r="C39" s="84" t="s">
        <v>616</v>
      </c>
      <c r="D39" s="86" t="s">
        <v>560</v>
      </c>
      <c r="E39" s="85">
        <v>2</v>
      </c>
      <c r="F39" s="87"/>
      <c r="G39" s="87">
        <f t="shared" si="3"/>
        <v>0</v>
      </c>
      <c r="H39" s="17"/>
    </row>
    <row r="40" spans="1:8" x14ac:dyDescent="0.3">
      <c r="A40" s="89"/>
      <c r="B40" s="89" t="s">
        <v>617</v>
      </c>
      <c r="C40" s="89" t="s">
        <v>618</v>
      </c>
      <c r="D40" s="90"/>
      <c r="E40" s="223"/>
      <c r="F40" s="91"/>
      <c r="G40" s="91">
        <f>SUM(G41:G43)</f>
        <v>0</v>
      </c>
    </row>
    <row r="41" spans="1:8" ht="28" x14ac:dyDescent="0.3">
      <c r="A41" s="84">
        <v>30</v>
      </c>
      <c r="B41" s="84" t="s">
        <v>619</v>
      </c>
      <c r="C41" s="84" t="s">
        <v>620</v>
      </c>
      <c r="D41" s="86" t="s">
        <v>621</v>
      </c>
      <c r="E41" s="85">
        <v>50</v>
      </c>
      <c r="F41" s="87"/>
      <c r="G41" s="87">
        <f t="shared" ref="G41:G43" si="4">+F41*E41</f>
        <v>0</v>
      </c>
    </row>
    <row r="42" spans="1:8" ht="28" x14ac:dyDescent="0.3">
      <c r="A42" s="84">
        <v>31</v>
      </c>
      <c r="B42" s="84" t="s">
        <v>622</v>
      </c>
      <c r="C42" s="84" t="s">
        <v>623</v>
      </c>
      <c r="D42" s="86" t="s">
        <v>621</v>
      </c>
      <c r="E42" s="85">
        <v>50</v>
      </c>
      <c r="F42" s="87"/>
      <c r="G42" s="87">
        <f t="shared" si="4"/>
        <v>0</v>
      </c>
    </row>
    <row r="43" spans="1:8" ht="28" x14ac:dyDescent="0.3">
      <c r="A43" s="84">
        <v>32</v>
      </c>
      <c r="B43" s="84" t="s">
        <v>624</v>
      </c>
      <c r="C43" s="84" t="s">
        <v>625</v>
      </c>
      <c r="D43" s="86" t="s">
        <v>621</v>
      </c>
      <c r="E43" s="85">
        <v>50</v>
      </c>
      <c r="F43" s="87"/>
      <c r="G43" s="87">
        <f t="shared" si="4"/>
        <v>0</v>
      </c>
    </row>
    <row r="44" spans="1:8" x14ac:dyDescent="0.3">
      <c r="A44" s="89"/>
      <c r="B44" s="89" t="s">
        <v>626</v>
      </c>
      <c r="C44" s="89" t="s">
        <v>627</v>
      </c>
      <c r="D44" s="90"/>
      <c r="E44" s="223"/>
      <c r="F44" s="91"/>
      <c r="G44" s="91">
        <f>SUM(G45:G52)</f>
        <v>0</v>
      </c>
    </row>
    <row r="45" spans="1:8" ht="42" x14ac:dyDescent="0.3">
      <c r="A45" s="84">
        <v>33</v>
      </c>
      <c r="B45" s="84" t="s">
        <v>628</v>
      </c>
      <c r="C45" s="84" t="s">
        <v>629</v>
      </c>
      <c r="D45" s="86" t="s">
        <v>560</v>
      </c>
      <c r="E45" s="85">
        <v>1</v>
      </c>
      <c r="F45" s="87"/>
      <c r="G45" s="87">
        <f t="shared" ref="G45:G52" si="5">+F45*E45</f>
        <v>0</v>
      </c>
    </row>
    <row r="46" spans="1:8" ht="42" x14ac:dyDescent="0.3">
      <c r="A46" s="84">
        <v>34</v>
      </c>
      <c r="B46" s="84" t="s">
        <v>630</v>
      </c>
      <c r="C46" s="84" t="s">
        <v>631</v>
      </c>
      <c r="D46" s="86" t="s">
        <v>560</v>
      </c>
      <c r="E46" s="85">
        <v>1</v>
      </c>
      <c r="F46" s="87"/>
      <c r="G46" s="87">
        <f t="shared" si="5"/>
        <v>0</v>
      </c>
    </row>
    <row r="47" spans="1:8" ht="42" x14ac:dyDescent="0.3">
      <c r="A47" s="84">
        <v>35</v>
      </c>
      <c r="B47" s="84" t="s">
        <v>632</v>
      </c>
      <c r="C47" s="84" t="s">
        <v>633</v>
      </c>
      <c r="D47" s="86" t="s">
        <v>560</v>
      </c>
      <c r="E47" s="85">
        <v>1</v>
      </c>
      <c r="F47" s="87"/>
      <c r="G47" s="87">
        <f t="shared" si="5"/>
        <v>0</v>
      </c>
    </row>
    <row r="48" spans="1:8" x14ac:dyDescent="0.3">
      <c r="A48" s="84">
        <v>36</v>
      </c>
      <c r="B48" s="84" t="s">
        <v>634</v>
      </c>
      <c r="C48" s="84" t="s">
        <v>635</v>
      </c>
      <c r="D48" s="86" t="s">
        <v>560</v>
      </c>
      <c r="E48" s="85">
        <v>2</v>
      </c>
      <c r="F48" s="87"/>
      <c r="G48" s="87">
        <f t="shared" si="5"/>
        <v>0</v>
      </c>
    </row>
    <row r="49" spans="1:7" x14ac:dyDescent="0.3">
      <c r="A49" s="84">
        <v>37</v>
      </c>
      <c r="B49" s="84" t="s">
        <v>636</v>
      </c>
      <c r="C49" s="84" t="s">
        <v>637</v>
      </c>
      <c r="D49" s="86" t="s">
        <v>560</v>
      </c>
      <c r="E49" s="85">
        <v>2</v>
      </c>
      <c r="F49" s="87"/>
      <c r="G49" s="87">
        <f t="shared" si="5"/>
        <v>0</v>
      </c>
    </row>
    <row r="50" spans="1:7" ht="28" x14ac:dyDescent="0.3">
      <c r="A50" s="84">
        <v>38</v>
      </c>
      <c r="B50" s="84" t="s">
        <v>638</v>
      </c>
      <c r="C50" s="84" t="s">
        <v>639</v>
      </c>
      <c r="D50" s="86" t="s">
        <v>560</v>
      </c>
      <c r="E50" s="85">
        <v>2</v>
      </c>
      <c r="F50" s="87"/>
      <c r="G50" s="87">
        <f t="shared" si="5"/>
        <v>0</v>
      </c>
    </row>
    <row r="51" spans="1:7" ht="28" x14ac:dyDescent="0.3">
      <c r="A51" s="84">
        <v>39</v>
      </c>
      <c r="B51" s="84" t="s">
        <v>640</v>
      </c>
      <c r="C51" s="84" t="s">
        <v>641</v>
      </c>
      <c r="D51" s="86" t="s">
        <v>642</v>
      </c>
      <c r="E51" s="85">
        <v>16</v>
      </c>
      <c r="F51" s="87"/>
      <c r="G51" s="87">
        <f t="shared" si="5"/>
        <v>0</v>
      </c>
    </row>
    <row r="52" spans="1:7" ht="28" x14ac:dyDescent="0.3">
      <c r="A52" s="84">
        <v>40</v>
      </c>
      <c r="B52" s="84" t="s">
        <v>643</v>
      </c>
      <c r="C52" s="84" t="s">
        <v>644</v>
      </c>
      <c r="D52" s="86" t="s">
        <v>560</v>
      </c>
      <c r="E52" s="85">
        <v>1</v>
      </c>
      <c r="F52" s="87"/>
      <c r="G52" s="87">
        <f t="shared" si="5"/>
        <v>0</v>
      </c>
    </row>
    <row r="53" spans="1:7" x14ac:dyDescent="0.3">
      <c r="A53" s="89"/>
      <c r="B53" s="89" t="s">
        <v>645</v>
      </c>
      <c r="C53" s="89" t="s">
        <v>646</v>
      </c>
      <c r="D53" s="90"/>
      <c r="E53" s="223"/>
      <c r="F53" s="91"/>
      <c r="G53" s="91">
        <f>SUM(G54:G56)</f>
        <v>275</v>
      </c>
    </row>
    <row r="54" spans="1:7" x14ac:dyDescent="0.3">
      <c r="A54" s="84">
        <v>41</v>
      </c>
      <c r="B54" s="84" t="s">
        <v>647</v>
      </c>
      <c r="C54" s="84" t="s">
        <v>648</v>
      </c>
      <c r="D54" s="86" t="s">
        <v>573</v>
      </c>
      <c r="E54" s="85">
        <v>80</v>
      </c>
      <c r="F54" s="87"/>
      <c r="G54" s="87">
        <f t="shared" ref="G54:G56" si="6">+F54*E54</f>
        <v>0</v>
      </c>
    </row>
    <row r="55" spans="1:7" x14ac:dyDescent="0.3">
      <c r="A55" s="84">
        <v>42</v>
      </c>
      <c r="B55" s="84" t="s">
        <v>649</v>
      </c>
      <c r="C55" s="84" t="s">
        <v>650</v>
      </c>
      <c r="D55" s="86" t="s">
        <v>642</v>
      </c>
      <c r="E55" s="85">
        <v>5</v>
      </c>
      <c r="F55" s="235">
        <v>55</v>
      </c>
      <c r="G55" s="235">
        <f t="shared" si="6"/>
        <v>275</v>
      </c>
    </row>
    <row r="56" spans="1:7" x14ac:dyDescent="0.3">
      <c r="A56" s="84">
        <v>43</v>
      </c>
      <c r="B56" s="84" t="s">
        <v>651</v>
      </c>
      <c r="C56" s="84" t="s">
        <v>652</v>
      </c>
      <c r="D56" s="86" t="s">
        <v>560</v>
      </c>
      <c r="E56" s="85">
        <v>1</v>
      </c>
      <c r="F56" s="87">
        <f>SUM(G62:G66)*0.03</f>
        <v>0</v>
      </c>
      <c r="G56" s="87">
        <f t="shared" si="6"/>
        <v>0</v>
      </c>
    </row>
    <row r="57" spans="1:7" x14ac:dyDescent="0.3">
      <c r="F57" s="80" t="s">
        <v>653</v>
      </c>
      <c r="G57" s="80">
        <f>+G53+G44+G40+G30+G20+G15+G7</f>
        <v>275</v>
      </c>
    </row>
    <row r="58" spans="1:7" x14ac:dyDescent="0.3">
      <c r="F58" s="17"/>
      <c r="G58" s="17"/>
    </row>
    <row r="59" spans="1:7" x14ac:dyDescent="0.3">
      <c r="F59" s="17"/>
      <c r="G59" s="17"/>
    </row>
    <row r="60" spans="1:7" x14ac:dyDescent="0.3">
      <c r="F60" s="17"/>
      <c r="G60" s="17"/>
    </row>
    <row r="61" spans="1:7" x14ac:dyDescent="0.3">
      <c r="A61" s="88"/>
      <c r="B61" s="229"/>
      <c r="C61" s="230" t="s">
        <v>216</v>
      </c>
      <c r="D61" s="229"/>
      <c r="E61" s="231"/>
      <c r="F61" s="231"/>
      <c r="G61" s="231"/>
    </row>
    <row r="62" spans="1:7" x14ac:dyDescent="0.3">
      <c r="A62" s="88"/>
      <c r="B62" s="229"/>
      <c r="C62" s="232" t="s">
        <v>654</v>
      </c>
      <c r="D62" s="232" t="s">
        <v>247</v>
      </c>
      <c r="E62" s="233"/>
      <c r="F62" s="233" t="s">
        <v>247</v>
      </c>
      <c r="G62" s="192">
        <f>+G7</f>
        <v>0</v>
      </c>
    </row>
    <row r="63" spans="1:7" x14ac:dyDescent="0.3">
      <c r="A63" s="88"/>
      <c r="B63" s="229"/>
      <c r="C63" s="232" t="s">
        <v>655</v>
      </c>
      <c r="D63" s="232" t="s">
        <v>247</v>
      </c>
      <c r="E63" s="233"/>
      <c r="F63" s="233" t="s">
        <v>247</v>
      </c>
      <c r="G63" s="192">
        <f>+G15</f>
        <v>0</v>
      </c>
    </row>
    <row r="64" spans="1:7" x14ac:dyDescent="0.3">
      <c r="A64" s="88"/>
      <c r="B64" s="229"/>
      <c r="C64" s="234" t="s">
        <v>656</v>
      </c>
      <c r="D64" s="232" t="s">
        <v>247</v>
      </c>
      <c r="E64" s="233"/>
      <c r="F64" s="233" t="s">
        <v>247</v>
      </c>
      <c r="G64" s="192">
        <f>+G20</f>
        <v>0</v>
      </c>
    </row>
    <row r="65" spans="1:7" x14ac:dyDescent="0.3">
      <c r="A65" s="88"/>
      <c r="B65" s="229"/>
      <c r="C65" s="232" t="s">
        <v>657</v>
      </c>
      <c r="D65" s="232" t="s">
        <v>247</v>
      </c>
      <c r="E65" s="233"/>
      <c r="F65" s="233" t="s">
        <v>247</v>
      </c>
      <c r="G65" s="192">
        <f>+G30</f>
        <v>0</v>
      </c>
    </row>
    <row r="66" spans="1:7" x14ac:dyDescent="0.3">
      <c r="A66" s="88"/>
      <c r="B66" s="229"/>
      <c r="C66" s="232" t="s">
        <v>658</v>
      </c>
      <c r="D66" s="232" t="s">
        <v>247</v>
      </c>
      <c r="E66" s="233"/>
      <c r="F66" s="233" t="s">
        <v>247</v>
      </c>
      <c r="G66" s="192">
        <f>+G40</f>
        <v>0</v>
      </c>
    </row>
    <row r="67" spans="1:7" x14ac:dyDescent="0.3">
      <c r="A67" s="88"/>
      <c r="B67" s="229"/>
      <c r="C67" s="232" t="s">
        <v>659</v>
      </c>
      <c r="D67" s="232" t="s">
        <v>247</v>
      </c>
      <c r="E67" s="233"/>
      <c r="F67" s="233" t="s">
        <v>247</v>
      </c>
      <c r="G67" s="192">
        <f>+G44</f>
        <v>0</v>
      </c>
    </row>
    <row r="68" spans="1:7" x14ac:dyDescent="0.3">
      <c r="A68" s="88"/>
      <c r="B68" s="229"/>
      <c r="C68" s="232" t="s">
        <v>660</v>
      </c>
      <c r="D68" s="232" t="s">
        <v>247</v>
      </c>
      <c r="E68" s="233"/>
      <c r="F68" s="233" t="s">
        <v>247</v>
      </c>
      <c r="G68" s="192">
        <f>+G53</f>
        <v>275</v>
      </c>
    </row>
    <row r="69" spans="1:7" x14ac:dyDescent="0.3">
      <c r="B69" s="224"/>
      <c r="C69" s="225"/>
      <c r="D69" s="225"/>
      <c r="E69" s="226"/>
      <c r="F69" s="227" t="s">
        <v>653</v>
      </c>
      <c r="G69" s="228">
        <f>SUM(G62:G68)</f>
        <v>275</v>
      </c>
    </row>
    <row r="72" spans="1:7" ht="37.5" x14ac:dyDescent="0.3">
      <c r="C72" s="149" t="s">
        <v>833</v>
      </c>
    </row>
  </sheetData>
  <mergeCells count="1">
    <mergeCell ref="B3:G3"/>
  </mergeCell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81"/>
  <sheetViews>
    <sheetView tabSelected="1" workbookViewId="0">
      <selection activeCell="C22" sqref="C22"/>
    </sheetView>
  </sheetViews>
  <sheetFormatPr defaultRowHeight="12.5" x14ac:dyDescent="0.25"/>
  <cols>
    <col min="2" max="2" width="58.36328125" customWidth="1"/>
    <col min="3" max="3" width="15.08984375" bestFit="1" customWidth="1"/>
  </cols>
  <sheetData>
    <row r="2" spans="1:4" ht="13" x14ac:dyDescent="0.3">
      <c r="A2" t="s">
        <v>18</v>
      </c>
      <c r="B2" s="2" t="s">
        <v>86</v>
      </c>
    </row>
    <row r="3" spans="1:4" ht="13" x14ac:dyDescent="0.3">
      <c r="A3" t="s">
        <v>41</v>
      </c>
      <c r="B3" s="2" t="s">
        <v>209</v>
      </c>
      <c r="C3" s="3"/>
    </row>
    <row r="6" spans="1:4" ht="25" x14ac:dyDescent="0.25">
      <c r="B6" s="10" t="s">
        <v>820</v>
      </c>
      <c r="C6" s="4"/>
    </row>
    <row r="9" spans="1:4" ht="15.5" x14ac:dyDescent="0.35">
      <c r="A9" s="97"/>
      <c r="B9" s="98" t="s">
        <v>824</v>
      </c>
      <c r="C9" s="222" t="s">
        <v>842</v>
      </c>
    </row>
    <row r="10" spans="1:4" x14ac:dyDescent="0.25">
      <c r="A10" s="97"/>
      <c r="B10" s="97"/>
      <c r="C10" s="220"/>
    </row>
    <row r="11" spans="1:4" ht="14" x14ac:dyDescent="0.3">
      <c r="A11" s="99" t="s">
        <v>337</v>
      </c>
      <c r="B11" s="100" t="s">
        <v>336</v>
      </c>
      <c r="C11" s="219">
        <f>+'MOST-RUŠITEV'!F81</f>
        <v>0</v>
      </c>
      <c r="D11" s="11"/>
    </row>
    <row r="12" spans="1:4" ht="14" x14ac:dyDescent="0.3">
      <c r="A12" s="99" t="s">
        <v>338</v>
      </c>
      <c r="B12" s="100" t="s">
        <v>455</v>
      </c>
      <c r="C12" s="219">
        <f>+'CESTA-ZAČASNI OBVOZ'!F94</f>
        <v>550</v>
      </c>
      <c r="D12" s="11"/>
    </row>
    <row r="13" spans="1:4" ht="14" x14ac:dyDescent="0.3">
      <c r="A13" s="99" t="s">
        <v>339</v>
      </c>
      <c r="B13" s="100" t="s">
        <v>663</v>
      </c>
      <c r="C13" s="219">
        <f>+'CESTA-NOVO'!F140</f>
        <v>550</v>
      </c>
      <c r="D13" s="11"/>
    </row>
    <row r="14" spans="1:4" ht="14" x14ac:dyDescent="0.3">
      <c r="A14" s="99" t="s">
        <v>340</v>
      </c>
      <c r="B14" s="100" t="s">
        <v>661</v>
      </c>
      <c r="C14" s="219">
        <f>+'VODOTOK-NOVO'!G102</f>
        <v>0</v>
      </c>
      <c r="D14" s="11"/>
    </row>
    <row r="15" spans="1:4" ht="14" x14ac:dyDescent="0.3">
      <c r="A15" s="99" t="s">
        <v>341</v>
      </c>
      <c r="B15" s="100" t="s">
        <v>662</v>
      </c>
      <c r="C15" s="219">
        <f>+'MOST-NOVO'!D495</f>
        <v>5620</v>
      </c>
      <c r="D15" s="11"/>
    </row>
    <row r="16" spans="1:4" ht="14" x14ac:dyDescent="0.3">
      <c r="A16" s="99" t="s">
        <v>342</v>
      </c>
      <c r="B16" s="100" t="s">
        <v>664</v>
      </c>
      <c r="C16" s="219">
        <f>+'CEVNI PREPUST-A'!E266</f>
        <v>550</v>
      </c>
      <c r="D16" s="11"/>
    </row>
    <row r="17" spans="1:5" ht="14" x14ac:dyDescent="0.3">
      <c r="A17" s="99" t="s">
        <v>343</v>
      </c>
      <c r="B17" s="100" t="s">
        <v>665</v>
      </c>
      <c r="C17" s="219">
        <f>+'CEVNI PREPUST-B'!E202</f>
        <v>275</v>
      </c>
      <c r="D17" s="11"/>
    </row>
    <row r="18" spans="1:5" ht="14" x14ac:dyDescent="0.3">
      <c r="A18" s="99" t="s">
        <v>344</v>
      </c>
      <c r="B18" s="100" t="s">
        <v>666</v>
      </c>
      <c r="C18" s="219">
        <f>+'PRESTAVITEV TK OMREŽJA'!G69</f>
        <v>275</v>
      </c>
      <c r="D18" s="13"/>
    </row>
    <row r="19" spans="1:5" ht="14" x14ac:dyDescent="0.3">
      <c r="A19" s="99"/>
      <c r="B19" s="100" t="s">
        <v>821</v>
      </c>
      <c r="C19" s="219">
        <f>SUM(C11:C18)*0.1</f>
        <v>782</v>
      </c>
      <c r="D19" s="13"/>
    </row>
    <row r="20" spans="1:5" ht="14" x14ac:dyDescent="0.3">
      <c r="A20" s="97"/>
      <c r="B20" s="101" t="s">
        <v>457</v>
      </c>
      <c r="C20" s="219">
        <f>SUM(C11:C19)</f>
        <v>8602</v>
      </c>
    </row>
    <row r="21" spans="1:5" ht="14" x14ac:dyDescent="0.3">
      <c r="A21" s="97"/>
      <c r="B21" s="101" t="s">
        <v>458</v>
      </c>
      <c r="C21" s="219">
        <f>C20*0.22</f>
        <v>1892.44</v>
      </c>
    </row>
    <row r="22" spans="1:5" ht="15.5" x14ac:dyDescent="0.35">
      <c r="A22" s="97"/>
      <c r="B22" s="102" t="s">
        <v>459</v>
      </c>
      <c r="C22" s="221">
        <f>SUM(C20:C21)</f>
        <v>10494.44</v>
      </c>
    </row>
    <row r="23" spans="1:5" x14ac:dyDescent="0.25">
      <c r="B23" s="9"/>
    </row>
    <row r="24" spans="1:5" x14ac:dyDescent="0.25">
      <c r="B24" s="9"/>
    </row>
    <row r="25" spans="1:5" x14ac:dyDescent="0.25">
      <c r="B25" s="9"/>
    </row>
    <row r="27" spans="1:5" ht="13" x14ac:dyDescent="0.3">
      <c r="C27" s="2"/>
    </row>
    <row r="32" spans="1:5" ht="13" x14ac:dyDescent="0.3">
      <c r="D32" s="3"/>
      <c r="E32" s="3"/>
    </row>
    <row r="33" spans="3:6" ht="13" x14ac:dyDescent="0.3">
      <c r="D33" s="3"/>
      <c r="E33" s="3"/>
    </row>
    <row r="39" spans="3:6" ht="13" x14ac:dyDescent="0.3">
      <c r="C39" s="3"/>
    </row>
    <row r="43" spans="3:6" ht="25" x14ac:dyDescent="0.25">
      <c r="D43" s="4"/>
      <c r="E43" s="4"/>
      <c r="F43" s="4"/>
    </row>
    <row r="50" spans="2:3" ht="25" x14ac:dyDescent="0.25">
      <c r="B50" s="4"/>
      <c r="C50" s="4"/>
    </row>
    <row r="55" spans="2:3" x14ac:dyDescent="0.25">
      <c r="C55" s="1"/>
    </row>
    <row r="56" spans="2:3" x14ac:dyDescent="0.25">
      <c r="C56" s="1"/>
    </row>
    <row r="57" spans="2:3" x14ac:dyDescent="0.25">
      <c r="C57" s="1"/>
    </row>
    <row r="58" spans="2:3" x14ac:dyDescent="0.25">
      <c r="C58" s="1"/>
    </row>
    <row r="59" spans="2:3" x14ac:dyDescent="0.25">
      <c r="C59" s="1"/>
    </row>
    <row r="61" spans="2:3" ht="13" x14ac:dyDescent="0.3">
      <c r="C61" s="5"/>
    </row>
    <row r="62" spans="2:3" ht="13" x14ac:dyDescent="0.3">
      <c r="C62" s="6"/>
    </row>
    <row r="64" spans="2:3" ht="13" x14ac:dyDescent="0.3">
      <c r="C64" s="6"/>
    </row>
    <row r="66" spans="2:4" ht="13" x14ac:dyDescent="0.3">
      <c r="C66" s="5"/>
      <c r="D66" s="1"/>
    </row>
    <row r="67" spans="2:4" ht="13" x14ac:dyDescent="0.3">
      <c r="C67" s="6"/>
      <c r="D67" s="1"/>
    </row>
    <row r="68" spans="2:4" x14ac:dyDescent="0.25">
      <c r="C68" s="1"/>
      <c r="D68" s="1"/>
    </row>
    <row r="69" spans="2:4" x14ac:dyDescent="0.25">
      <c r="C69" s="1"/>
      <c r="D69" s="1"/>
    </row>
    <row r="70" spans="2:4" x14ac:dyDescent="0.25">
      <c r="C70" s="1"/>
      <c r="D70" s="1"/>
    </row>
    <row r="71" spans="2:4" x14ac:dyDescent="0.25">
      <c r="C71" s="1"/>
      <c r="D71" s="1"/>
    </row>
    <row r="72" spans="2:4" ht="13" x14ac:dyDescent="0.3">
      <c r="C72" s="5"/>
      <c r="D72" s="1"/>
    </row>
    <row r="73" spans="2:4" ht="15.5" x14ac:dyDescent="0.35">
      <c r="B73" s="7"/>
      <c r="C73" s="8"/>
      <c r="D73" s="1"/>
    </row>
    <row r="74" spans="2:4" x14ac:dyDescent="0.25">
      <c r="C74" s="1"/>
      <c r="D74" s="1"/>
    </row>
    <row r="75" spans="2:4" x14ac:dyDescent="0.25">
      <c r="C75" s="1"/>
      <c r="D75" s="1"/>
    </row>
    <row r="76" spans="2:4" x14ac:dyDescent="0.25">
      <c r="C76" s="1"/>
      <c r="D76" s="1"/>
    </row>
    <row r="77" spans="2:4" x14ac:dyDescent="0.25">
      <c r="C77" s="1"/>
      <c r="D77" s="1"/>
    </row>
    <row r="78" spans="2:4" x14ac:dyDescent="0.25">
      <c r="C78" s="1"/>
      <c r="D78" s="1"/>
    </row>
    <row r="79" spans="2:4" x14ac:dyDescent="0.25">
      <c r="C79" s="1"/>
      <c r="D79" s="1"/>
    </row>
    <row r="80" spans="2:4" x14ac:dyDescent="0.25">
      <c r="C80" s="1"/>
      <c r="D80" s="1"/>
    </row>
    <row r="81" spans="3:4" x14ac:dyDescent="0.25">
      <c r="C81" s="1"/>
      <c r="D81" s="1"/>
    </row>
  </sheetData>
  <phoneticPr fontId="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3"/>
  <sheetViews>
    <sheetView topLeftCell="A82" workbookViewId="0">
      <selection activeCell="F67" sqref="F67"/>
    </sheetView>
  </sheetViews>
  <sheetFormatPr defaultColWidth="8.81640625" defaultRowHeight="14" x14ac:dyDescent="0.3"/>
  <cols>
    <col min="1" max="1" width="6" style="14" customWidth="1"/>
    <col min="2" max="2" width="3.81640625" style="14" customWidth="1"/>
    <col min="3" max="3" width="51.54296875" style="15" customWidth="1"/>
    <col min="4" max="4" width="4.90625" style="16" bestFit="1" customWidth="1"/>
    <col min="5" max="5" width="11.08984375" style="20" bestFit="1" customWidth="1"/>
    <col min="6" max="6" width="15.1796875" style="21" bestFit="1" customWidth="1"/>
    <col min="7" max="16384" width="8.81640625" style="14"/>
  </cols>
  <sheetData>
    <row r="1" spans="1:6" x14ac:dyDescent="0.3">
      <c r="C1" s="18" t="s">
        <v>209</v>
      </c>
    </row>
    <row r="2" spans="1:6" x14ac:dyDescent="0.3">
      <c r="C2" s="18"/>
    </row>
    <row r="3" spans="1:6" ht="17.5" x14ac:dyDescent="0.3">
      <c r="C3" s="19" t="s">
        <v>818</v>
      </c>
    </row>
    <row r="4" spans="1:6" ht="15" customHeight="1" x14ac:dyDescent="0.3">
      <c r="E4" s="123" t="s">
        <v>837</v>
      </c>
      <c r="F4" s="201" t="s">
        <v>841</v>
      </c>
    </row>
    <row r="5" spans="1:6" x14ac:dyDescent="0.3">
      <c r="A5" s="110" t="s">
        <v>93</v>
      </c>
      <c r="B5" s="110" t="s">
        <v>334</v>
      </c>
      <c r="C5" s="111" t="s">
        <v>285</v>
      </c>
      <c r="D5" s="112"/>
      <c r="E5" s="113"/>
      <c r="F5" s="114"/>
    </row>
    <row r="6" spans="1:6" x14ac:dyDescent="0.3">
      <c r="A6" s="115" t="s">
        <v>319</v>
      </c>
      <c r="B6" s="115" t="s">
        <v>334</v>
      </c>
      <c r="C6" s="116" t="s">
        <v>91</v>
      </c>
      <c r="D6" s="117"/>
      <c r="E6" s="118"/>
      <c r="F6" s="119"/>
    </row>
    <row r="7" spans="1:6" x14ac:dyDescent="0.3">
      <c r="A7" s="120" t="s">
        <v>265</v>
      </c>
      <c r="B7" s="120" t="s">
        <v>334</v>
      </c>
      <c r="C7" s="121" t="s">
        <v>785</v>
      </c>
      <c r="D7" s="122"/>
      <c r="E7" s="123"/>
      <c r="F7" s="124"/>
    </row>
    <row r="8" spans="1:6" x14ac:dyDescent="0.3">
      <c r="A8" s="120"/>
      <c r="B8" s="120"/>
      <c r="C8" s="121"/>
      <c r="D8" s="122"/>
      <c r="E8" s="123"/>
      <c r="F8" s="124"/>
    </row>
    <row r="9" spans="1:6" ht="28" x14ac:dyDescent="0.3">
      <c r="A9" s="120"/>
      <c r="B9" s="120" t="s">
        <v>786</v>
      </c>
      <c r="C9" s="121" t="s">
        <v>787</v>
      </c>
      <c r="D9" s="122"/>
      <c r="E9" s="123"/>
      <c r="F9" s="124"/>
    </row>
    <row r="10" spans="1:6" x14ac:dyDescent="0.3">
      <c r="A10" s="120"/>
      <c r="B10" s="120"/>
      <c r="C10" s="121" t="s">
        <v>334</v>
      </c>
      <c r="D10" s="122"/>
      <c r="E10" s="123"/>
      <c r="F10" s="124"/>
    </row>
    <row r="11" spans="1:6" x14ac:dyDescent="0.3">
      <c r="A11" s="120"/>
      <c r="B11" s="120"/>
      <c r="C11" s="121" t="s">
        <v>788</v>
      </c>
      <c r="D11" s="122"/>
      <c r="E11" s="123"/>
      <c r="F11" s="124"/>
    </row>
    <row r="12" spans="1:6" x14ac:dyDescent="0.3">
      <c r="A12" s="120"/>
      <c r="B12" s="120"/>
      <c r="C12" s="121" t="s">
        <v>334</v>
      </c>
      <c r="D12" s="122"/>
      <c r="E12" s="123"/>
      <c r="F12" s="124"/>
    </row>
    <row r="13" spans="1:6" x14ac:dyDescent="0.3">
      <c r="A13" s="120" t="s">
        <v>334</v>
      </c>
      <c r="B13" s="120" t="s">
        <v>334</v>
      </c>
      <c r="C13" s="121" t="s">
        <v>278</v>
      </c>
      <c r="D13" s="122">
        <v>41.75</v>
      </c>
      <c r="E13" s="123"/>
      <c r="F13" s="125">
        <f>D13*E13</f>
        <v>0</v>
      </c>
    </row>
    <row r="14" spans="1:6" x14ac:dyDescent="0.3">
      <c r="A14" s="120" t="s">
        <v>789</v>
      </c>
      <c r="B14" s="120" t="s">
        <v>334</v>
      </c>
      <c r="C14" s="121" t="s">
        <v>790</v>
      </c>
      <c r="D14" s="122"/>
      <c r="E14" s="123"/>
      <c r="F14" s="124"/>
    </row>
    <row r="15" spans="1:6" x14ac:dyDescent="0.3">
      <c r="A15" s="120"/>
      <c r="B15" s="120"/>
      <c r="C15" s="121"/>
      <c r="D15" s="122"/>
      <c r="E15" s="123"/>
      <c r="F15" s="124"/>
    </row>
    <row r="16" spans="1:6" ht="42" x14ac:dyDescent="0.3">
      <c r="A16" s="120"/>
      <c r="B16" s="120" t="s">
        <v>791</v>
      </c>
      <c r="C16" s="121" t="s">
        <v>792</v>
      </c>
      <c r="D16" s="122"/>
      <c r="E16" s="123"/>
      <c r="F16" s="124"/>
    </row>
    <row r="17" spans="1:6" x14ac:dyDescent="0.3">
      <c r="A17" s="120"/>
      <c r="B17" s="120"/>
      <c r="C17" s="121" t="s">
        <v>334</v>
      </c>
      <c r="D17" s="122"/>
      <c r="E17" s="123"/>
      <c r="F17" s="124"/>
    </row>
    <row r="18" spans="1:6" x14ac:dyDescent="0.3">
      <c r="A18" s="120"/>
      <c r="B18" s="120"/>
      <c r="C18" s="121" t="s">
        <v>793</v>
      </c>
      <c r="D18" s="122"/>
      <c r="E18" s="123"/>
      <c r="F18" s="124"/>
    </row>
    <row r="19" spans="1:6" x14ac:dyDescent="0.3">
      <c r="A19" s="120"/>
      <c r="B19" s="120"/>
      <c r="C19" s="121" t="s">
        <v>794</v>
      </c>
      <c r="D19" s="122"/>
      <c r="E19" s="123"/>
      <c r="F19" s="124"/>
    </row>
    <row r="20" spans="1:6" ht="28" x14ac:dyDescent="0.3">
      <c r="A20" s="120"/>
      <c r="B20" s="120"/>
      <c r="C20" s="121" t="s">
        <v>795</v>
      </c>
      <c r="D20" s="122"/>
      <c r="E20" s="123"/>
      <c r="F20" s="124"/>
    </row>
    <row r="21" spans="1:6" x14ac:dyDescent="0.3">
      <c r="A21" s="120" t="s">
        <v>334</v>
      </c>
      <c r="B21" s="120" t="s">
        <v>334</v>
      </c>
      <c r="C21" s="121" t="s">
        <v>139</v>
      </c>
      <c r="D21" s="122">
        <v>707.09999999999991</v>
      </c>
      <c r="E21" s="123"/>
      <c r="F21" s="125">
        <f>D21*E21</f>
        <v>0</v>
      </c>
    </row>
    <row r="22" spans="1:6" x14ac:dyDescent="0.3">
      <c r="A22" s="120"/>
      <c r="B22" s="120"/>
      <c r="C22" s="121"/>
      <c r="D22" s="122"/>
      <c r="E22" s="123"/>
      <c r="F22" s="124"/>
    </row>
    <row r="23" spans="1:6" x14ac:dyDescent="0.3">
      <c r="A23" s="120"/>
      <c r="B23" s="120" t="s">
        <v>796</v>
      </c>
      <c r="C23" s="121" t="s">
        <v>797</v>
      </c>
      <c r="D23" s="122"/>
      <c r="E23" s="123"/>
      <c r="F23" s="124"/>
    </row>
    <row r="24" spans="1:6" x14ac:dyDescent="0.3">
      <c r="A24" s="120"/>
      <c r="B24" s="120"/>
      <c r="C24" s="121" t="s">
        <v>334</v>
      </c>
      <c r="D24" s="122"/>
      <c r="E24" s="123"/>
      <c r="F24" s="124"/>
    </row>
    <row r="25" spans="1:6" x14ac:dyDescent="0.3">
      <c r="A25" s="120"/>
      <c r="B25" s="120"/>
      <c r="C25" s="121" t="s">
        <v>798</v>
      </c>
      <c r="D25" s="122"/>
      <c r="E25" s="123"/>
      <c r="F25" s="124"/>
    </row>
    <row r="26" spans="1:6" x14ac:dyDescent="0.3">
      <c r="A26" s="120"/>
      <c r="B26" s="120"/>
      <c r="C26" s="121" t="s">
        <v>334</v>
      </c>
      <c r="D26" s="122"/>
      <c r="E26" s="123"/>
      <c r="F26" s="124"/>
    </row>
    <row r="27" spans="1:6" x14ac:dyDescent="0.3">
      <c r="A27" s="120" t="s">
        <v>334</v>
      </c>
      <c r="B27" s="120" t="s">
        <v>334</v>
      </c>
      <c r="C27" s="121" t="s">
        <v>278</v>
      </c>
      <c r="D27" s="122">
        <v>41.8</v>
      </c>
      <c r="E27" s="123"/>
      <c r="F27" s="125">
        <f>D27*E27</f>
        <v>0</v>
      </c>
    </row>
    <row r="28" spans="1:6" x14ac:dyDescent="0.3">
      <c r="A28" s="120" t="s">
        <v>322</v>
      </c>
      <c r="B28" s="120" t="s">
        <v>334</v>
      </c>
      <c r="C28" s="121" t="s">
        <v>670</v>
      </c>
      <c r="D28" s="122"/>
      <c r="E28" s="123"/>
      <c r="F28" s="124"/>
    </row>
    <row r="29" spans="1:6" x14ac:dyDescent="0.3">
      <c r="A29" s="120"/>
      <c r="B29" s="120"/>
      <c r="C29" s="121"/>
      <c r="D29" s="122"/>
      <c r="E29" s="123"/>
      <c r="F29" s="124"/>
    </row>
    <row r="30" spans="1:6" ht="28" x14ac:dyDescent="0.3">
      <c r="A30" s="120"/>
      <c r="B30" s="120" t="s">
        <v>671</v>
      </c>
      <c r="C30" s="121" t="s">
        <v>799</v>
      </c>
      <c r="D30" s="122"/>
      <c r="E30" s="123"/>
      <c r="F30" s="124"/>
    </row>
    <row r="31" spans="1:6" x14ac:dyDescent="0.3">
      <c r="A31" s="120"/>
      <c r="B31" s="120"/>
      <c r="C31" s="121" t="s">
        <v>334</v>
      </c>
      <c r="D31" s="122"/>
      <c r="E31" s="123"/>
      <c r="F31" s="124"/>
    </row>
    <row r="32" spans="1:6" ht="28" x14ac:dyDescent="0.3">
      <c r="A32" s="120"/>
      <c r="B32" s="120"/>
      <c r="C32" s="121" t="s">
        <v>800</v>
      </c>
      <c r="D32" s="122"/>
      <c r="E32" s="123"/>
      <c r="F32" s="124"/>
    </row>
    <row r="33" spans="1:6" x14ac:dyDescent="0.3">
      <c r="A33" s="120"/>
      <c r="B33" s="120"/>
      <c r="C33" s="121" t="s">
        <v>801</v>
      </c>
      <c r="D33" s="122"/>
      <c r="E33" s="123"/>
      <c r="F33" s="124"/>
    </row>
    <row r="34" spans="1:6" x14ac:dyDescent="0.3">
      <c r="A34" s="120"/>
      <c r="B34" s="120"/>
      <c r="C34" s="121" t="s">
        <v>334</v>
      </c>
      <c r="D34" s="122"/>
      <c r="E34" s="123"/>
      <c r="F34" s="124"/>
    </row>
    <row r="35" spans="1:6" x14ac:dyDescent="0.3">
      <c r="A35" s="120"/>
      <c r="B35" s="120"/>
      <c r="C35" s="121"/>
      <c r="D35" s="122"/>
      <c r="E35" s="123"/>
      <c r="F35" s="124"/>
    </row>
    <row r="36" spans="1:6" ht="42" x14ac:dyDescent="0.3">
      <c r="A36" s="120"/>
      <c r="B36" s="120" t="s">
        <v>802</v>
      </c>
      <c r="C36" s="121" t="s">
        <v>803</v>
      </c>
      <c r="D36" s="122"/>
      <c r="E36" s="123"/>
      <c r="F36" s="124"/>
    </row>
    <row r="37" spans="1:6" x14ac:dyDescent="0.3">
      <c r="A37" s="120"/>
      <c r="B37" s="120"/>
      <c r="C37" s="121" t="s">
        <v>334</v>
      </c>
      <c r="D37" s="122"/>
      <c r="E37" s="123"/>
      <c r="F37" s="124"/>
    </row>
    <row r="38" spans="1:6" x14ac:dyDescent="0.3">
      <c r="A38" s="120"/>
      <c r="B38" s="120"/>
      <c r="C38" s="121" t="s">
        <v>804</v>
      </c>
      <c r="D38" s="122"/>
      <c r="E38" s="123"/>
      <c r="F38" s="124"/>
    </row>
    <row r="39" spans="1:6" x14ac:dyDescent="0.3">
      <c r="A39" s="120"/>
      <c r="B39" s="120"/>
      <c r="C39" s="121" t="s">
        <v>334</v>
      </c>
      <c r="D39" s="122"/>
      <c r="E39" s="123"/>
      <c r="F39" s="124"/>
    </row>
    <row r="40" spans="1:6" x14ac:dyDescent="0.3">
      <c r="A40" s="120" t="s">
        <v>334</v>
      </c>
      <c r="B40" s="120" t="s">
        <v>334</v>
      </c>
      <c r="C40" s="121" t="s">
        <v>327</v>
      </c>
      <c r="D40" s="122">
        <v>15.5</v>
      </c>
      <c r="E40" s="123"/>
      <c r="F40" s="125">
        <f>D40*E40</f>
        <v>0</v>
      </c>
    </row>
    <row r="41" spans="1:6" x14ac:dyDescent="0.3">
      <c r="A41" s="120"/>
      <c r="B41" s="120"/>
      <c r="C41" s="121"/>
      <c r="D41" s="122"/>
      <c r="E41" s="123"/>
      <c r="F41" s="124"/>
    </row>
    <row r="42" spans="1:6" ht="42" x14ac:dyDescent="0.3">
      <c r="A42" s="120"/>
      <c r="B42" s="120" t="s">
        <v>805</v>
      </c>
      <c r="C42" s="121" t="s">
        <v>806</v>
      </c>
      <c r="D42" s="122"/>
      <c r="E42" s="123"/>
      <c r="F42" s="124"/>
    </row>
    <row r="43" spans="1:6" x14ac:dyDescent="0.3">
      <c r="A43" s="120"/>
      <c r="B43" s="120"/>
      <c r="C43" s="121" t="s">
        <v>334</v>
      </c>
      <c r="D43" s="122"/>
      <c r="E43" s="123"/>
      <c r="F43" s="124"/>
    </row>
    <row r="44" spans="1:6" x14ac:dyDescent="0.3">
      <c r="A44" s="120"/>
      <c r="B44" s="120"/>
      <c r="C44" s="121" t="s">
        <v>807</v>
      </c>
      <c r="D44" s="122"/>
      <c r="E44" s="123"/>
      <c r="F44" s="124"/>
    </row>
    <row r="45" spans="1:6" x14ac:dyDescent="0.3">
      <c r="A45" s="120"/>
      <c r="B45" s="120"/>
      <c r="C45" s="121" t="s">
        <v>334</v>
      </c>
      <c r="D45" s="122"/>
      <c r="E45" s="123"/>
      <c r="F45" s="124"/>
    </row>
    <row r="46" spans="1:6" x14ac:dyDescent="0.3">
      <c r="A46" s="120" t="s">
        <v>334</v>
      </c>
      <c r="B46" s="120" t="s">
        <v>334</v>
      </c>
      <c r="C46" s="121" t="s">
        <v>327</v>
      </c>
      <c r="D46" s="122">
        <v>42.5</v>
      </c>
      <c r="E46" s="123"/>
      <c r="F46" s="125">
        <f>D46*E46</f>
        <v>0</v>
      </c>
    </row>
    <row r="47" spans="1:6" x14ac:dyDescent="0.3">
      <c r="A47" s="120"/>
      <c r="B47" s="120"/>
      <c r="C47" s="121"/>
      <c r="D47" s="122"/>
      <c r="E47" s="123"/>
      <c r="F47" s="124"/>
    </row>
    <row r="48" spans="1:6" ht="42" x14ac:dyDescent="0.3">
      <c r="A48" s="120"/>
      <c r="B48" s="120" t="s">
        <v>808</v>
      </c>
      <c r="C48" s="121" t="s">
        <v>809</v>
      </c>
      <c r="D48" s="122"/>
      <c r="E48" s="123"/>
      <c r="F48" s="124"/>
    </row>
    <row r="49" spans="1:6" x14ac:dyDescent="0.3">
      <c r="A49" s="120"/>
      <c r="B49" s="120"/>
      <c r="C49" s="121" t="s">
        <v>334</v>
      </c>
      <c r="D49" s="122"/>
      <c r="E49" s="123"/>
      <c r="F49" s="124"/>
    </row>
    <row r="50" spans="1:6" x14ac:dyDescent="0.3">
      <c r="A50" s="120"/>
      <c r="B50" s="120"/>
      <c r="C50" s="121" t="s">
        <v>810</v>
      </c>
      <c r="D50" s="122"/>
      <c r="E50" s="123"/>
      <c r="F50" s="124"/>
    </row>
    <row r="51" spans="1:6" ht="28" x14ac:dyDescent="0.3">
      <c r="A51" s="120"/>
      <c r="B51" s="120"/>
      <c r="C51" s="121" t="s">
        <v>811</v>
      </c>
      <c r="D51" s="122"/>
      <c r="E51" s="123"/>
      <c r="F51" s="124"/>
    </row>
    <row r="52" spans="1:6" x14ac:dyDescent="0.3">
      <c r="A52" s="120"/>
      <c r="B52" s="120"/>
      <c r="C52" s="121" t="s">
        <v>334</v>
      </c>
      <c r="D52" s="122"/>
      <c r="E52" s="123"/>
      <c r="F52" s="124"/>
    </row>
    <row r="53" spans="1:6" x14ac:dyDescent="0.3">
      <c r="A53" s="120" t="s">
        <v>334</v>
      </c>
      <c r="B53" s="120" t="s">
        <v>334</v>
      </c>
      <c r="C53" s="121" t="s">
        <v>327</v>
      </c>
      <c r="D53" s="122">
        <v>43.3</v>
      </c>
      <c r="E53" s="123"/>
      <c r="F53" s="125">
        <f>D53*E53</f>
        <v>0</v>
      </c>
    </row>
    <row r="54" spans="1:6" x14ac:dyDescent="0.3">
      <c r="A54" s="120"/>
      <c r="B54" s="120"/>
      <c r="C54" s="121"/>
      <c r="D54" s="122"/>
      <c r="E54" s="123"/>
      <c r="F54" s="124"/>
    </row>
    <row r="55" spans="1:6" ht="42" x14ac:dyDescent="0.3">
      <c r="A55" s="120"/>
      <c r="B55" s="120" t="s">
        <v>812</v>
      </c>
      <c r="C55" s="121" t="s">
        <v>813</v>
      </c>
      <c r="D55" s="122"/>
      <c r="E55" s="123"/>
      <c r="F55" s="124"/>
    </row>
    <row r="56" spans="1:6" x14ac:dyDescent="0.3">
      <c r="A56" s="120"/>
      <c r="B56" s="120"/>
      <c r="C56" s="121" t="s">
        <v>334</v>
      </c>
      <c r="D56" s="122"/>
      <c r="E56" s="123"/>
      <c r="F56" s="124"/>
    </row>
    <row r="57" spans="1:6" x14ac:dyDescent="0.3">
      <c r="A57" s="120"/>
      <c r="B57" s="120"/>
      <c r="C57" s="121" t="s">
        <v>814</v>
      </c>
      <c r="D57" s="122"/>
      <c r="E57" s="123"/>
      <c r="F57" s="124"/>
    </row>
    <row r="58" spans="1:6" x14ac:dyDescent="0.3">
      <c r="A58" s="120"/>
      <c r="B58" s="120"/>
      <c r="C58" s="121" t="s">
        <v>334</v>
      </c>
      <c r="D58" s="122"/>
      <c r="E58" s="123"/>
      <c r="F58" s="124"/>
    </row>
    <row r="59" spans="1:6" x14ac:dyDescent="0.3">
      <c r="A59" s="120"/>
      <c r="B59" s="120"/>
      <c r="C59" s="121" t="s">
        <v>334</v>
      </c>
      <c r="D59" s="122"/>
      <c r="E59" s="123"/>
      <c r="F59" s="124"/>
    </row>
    <row r="60" spans="1:6" x14ac:dyDescent="0.3">
      <c r="A60" s="120" t="s">
        <v>334</v>
      </c>
      <c r="B60" s="120" t="s">
        <v>334</v>
      </c>
      <c r="C60" s="121" t="s">
        <v>327</v>
      </c>
      <c r="D60" s="122">
        <v>50.7</v>
      </c>
      <c r="E60" s="123"/>
      <c r="F60" s="125">
        <f>D60*E60</f>
        <v>0</v>
      </c>
    </row>
    <row r="61" spans="1:6" x14ac:dyDescent="0.3">
      <c r="A61" s="120"/>
      <c r="B61" s="120"/>
      <c r="C61" s="121"/>
      <c r="D61" s="122"/>
      <c r="E61" s="123"/>
      <c r="F61" s="124"/>
    </row>
    <row r="62" spans="1:6" ht="42" x14ac:dyDescent="0.3">
      <c r="A62" s="120"/>
      <c r="B62" s="120" t="s">
        <v>815</v>
      </c>
      <c r="C62" s="121" t="s">
        <v>816</v>
      </c>
      <c r="D62" s="122"/>
      <c r="E62" s="123"/>
      <c r="F62" s="124"/>
    </row>
    <row r="63" spans="1:6" x14ac:dyDescent="0.3">
      <c r="A63" s="120"/>
      <c r="B63" s="120"/>
      <c r="C63" s="121" t="s">
        <v>334</v>
      </c>
      <c r="D63" s="122"/>
      <c r="E63" s="123"/>
      <c r="F63" s="124"/>
    </row>
    <row r="64" spans="1:6" x14ac:dyDescent="0.3">
      <c r="A64" s="120"/>
      <c r="B64" s="120"/>
      <c r="C64" s="121" t="s">
        <v>817</v>
      </c>
      <c r="D64" s="122"/>
      <c r="E64" s="123"/>
      <c r="F64" s="124"/>
    </row>
    <row r="65" spans="1:6" x14ac:dyDescent="0.3">
      <c r="A65" s="120"/>
      <c r="B65" s="120"/>
      <c r="C65" s="121" t="s">
        <v>334</v>
      </c>
      <c r="D65" s="122"/>
      <c r="E65" s="123"/>
      <c r="F65" s="124"/>
    </row>
    <row r="66" spans="1:6" x14ac:dyDescent="0.3">
      <c r="A66" s="120" t="s">
        <v>334</v>
      </c>
      <c r="B66" s="120" t="s">
        <v>334</v>
      </c>
      <c r="C66" s="121" t="s">
        <v>327</v>
      </c>
      <c r="D66" s="122">
        <v>66</v>
      </c>
      <c r="E66" s="123"/>
      <c r="F66" s="125">
        <f>D66*E66</f>
        <v>0</v>
      </c>
    </row>
    <row r="67" spans="1:6" x14ac:dyDescent="0.3">
      <c r="A67" s="126"/>
      <c r="B67" s="126"/>
      <c r="C67" s="127" t="s">
        <v>44</v>
      </c>
      <c r="D67" s="128" t="s">
        <v>334</v>
      </c>
      <c r="E67" s="129" t="s">
        <v>334</v>
      </c>
      <c r="F67" s="130">
        <f>SUM(F5:F66)</f>
        <v>0</v>
      </c>
    </row>
    <row r="68" spans="1:6" x14ac:dyDescent="0.3">
      <c r="A68" s="110" t="s">
        <v>313</v>
      </c>
      <c r="B68" s="110" t="s">
        <v>334</v>
      </c>
      <c r="C68" s="111" t="s">
        <v>328</v>
      </c>
      <c r="D68" s="112"/>
      <c r="E68" s="113"/>
      <c r="F68" s="114"/>
    </row>
    <row r="69" spans="1:6" x14ac:dyDescent="0.3">
      <c r="A69" s="115" t="s">
        <v>295</v>
      </c>
      <c r="B69" s="115" t="s">
        <v>334</v>
      </c>
      <c r="C69" s="116" t="s">
        <v>308</v>
      </c>
      <c r="D69" s="117"/>
      <c r="E69" s="118"/>
      <c r="F69" s="119"/>
    </row>
    <row r="70" spans="1:6" x14ac:dyDescent="0.3">
      <c r="A70" s="120"/>
      <c r="B70" s="120"/>
      <c r="C70" s="121"/>
      <c r="D70" s="122"/>
      <c r="E70" s="123"/>
      <c r="F70" s="124"/>
    </row>
    <row r="71" spans="1:6" ht="28" x14ac:dyDescent="0.3">
      <c r="A71" s="120"/>
      <c r="B71" s="152" t="s">
        <v>156</v>
      </c>
      <c r="C71" s="153" t="s">
        <v>16</v>
      </c>
      <c r="D71" s="154"/>
      <c r="E71" s="155"/>
      <c r="F71" s="156"/>
    </row>
    <row r="72" spans="1:6" x14ac:dyDescent="0.3">
      <c r="A72" s="120" t="s">
        <v>334</v>
      </c>
      <c r="B72" s="152" t="s">
        <v>334</v>
      </c>
      <c r="C72" s="153" t="s">
        <v>334</v>
      </c>
      <c r="D72" s="154">
        <v>1</v>
      </c>
      <c r="E72" s="155">
        <f>+F67*0.05</f>
        <v>0</v>
      </c>
      <c r="F72" s="157">
        <f>D72*E72</f>
        <v>0</v>
      </c>
    </row>
    <row r="73" spans="1:6" x14ac:dyDescent="0.3">
      <c r="A73" s="126"/>
      <c r="B73" s="158"/>
      <c r="C73" s="159" t="s">
        <v>57</v>
      </c>
      <c r="D73" s="160" t="s">
        <v>334</v>
      </c>
      <c r="E73" s="161" t="s">
        <v>334</v>
      </c>
      <c r="F73" s="162">
        <f>SUM(F68:F72)</f>
        <v>0</v>
      </c>
    </row>
    <row r="74" spans="1:6" x14ac:dyDescent="0.3">
      <c r="A74" s="120"/>
      <c r="B74" s="120"/>
      <c r="C74" s="121"/>
      <c r="D74" s="122"/>
      <c r="E74" s="123"/>
      <c r="F74" s="124"/>
    </row>
    <row r="75" spans="1:6" x14ac:dyDescent="0.3">
      <c r="A75" s="120"/>
      <c r="B75" s="120"/>
      <c r="C75" s="121"/>
      <c r="D75" s="122"/>
      <c r="E75" s="123"/>
      <c r="F75" s="124"/>
    </row>
    <row r="76" spans="1:6" x14ac:dyDescent="0.3">
      <c r="A76" s="131"/>
      <c r="B76" s="131"/>
      <c r="C76" s="131" t="s">
        <v>216</v>
      </c>
      <c r="D76" s="122"/>
      <c r="E76" s="132"/>
      <c r="F76" s="124"/>
    </row>
    <row r="77" spans="1:6" x14ac:dyDescent="0.3">
      <c r="A77" s="120"/>
      <c r="B77" s="120"/>
      <c r="C77" s="120"/>
      <c r="D77" s="133"/>
      <c r="E77" s="132"/>
      <c r="F77" s="124"/>
    </row>
    <row r="78" spans="1:6" x14ac:dyDescent="0.3">
      <c r="A78" s="120"/>
      <c r="B78" s="134" t="s">
        <v>93</v>
      </c>
      <c r="C78" s="120" t="s">
        <v>285</v>
      </c>
      <c r="D78" s="122"/>
      <c r="E78" s="135"/>
      <c r="F78" s="136">
        <f>F67</f>
        <v>0</v>
      </c>
    </row>
    <row r="79" spans="1:6" x14ac:dyDescent="0.3">
      <c r="A79" s="120"/>
      <c r="B79" s="134" t="s">
        <v>313</v>
      </c>
      <c r="C79" s="120" t="s">
        <v>328</v>
      </c>
      <c r="D79" s="122"/>
      <c r="E79" s="135"/>
      <c r="F79" s="136">
        <f>F73</f>
        <v>0</v>
      </c>
    </row>
    <row r="80" spans="1:6" x14ac:dyDescent="0.3">
      <c r="A80" s="120"/>
      <c r="B80" s="137"/>
      <c r="C80" s="120"/>
      <c r="D80" s="122"/>
      <c r="E80" s="138"/>
      <c r="F80" s="136"/>
    </row>
    <row r="81" spans="1:6" x14ac:dyDescent="0.3">
      <c r="A81" s="120"/>
      <c r="B81" s="216" t="s">
        <v>231</v>
      </c>
      <c r="C81" s="143"/>
      <c r="D81" s="144"/>
      <c r="E81" s="145"/>
      <c r="F81" s="146">
        <f>SUM(F78:F80)</f>
        <v>0</v>
      </c>
    </row>
    <row r="82" spans="1:6" x14ac:dyDescent="0.3">
      <c r="A82" s="120"/>
      <c r="B82" s="141" t="s">
        <v>335</v>
      </c>
      <c r="C82" s="120"/>
      <c r="D82" s="122"/>
      <c r="E82" s="135"/>
      <c r="F82" s="136">
        <f>0.22*F81</f>
        <v>0</v>
      </c>
    </row>
    <row r="83" spans="1:6" x14ac:dyDescent="0.3">
      <c r="A83" s="120"/>
      <c r="B83" s="139" t="s">
        <v>243</v>
      </c>
      <c r="C83" s="120"/>
      <c r="D83" s="122"/>
      <c r="E83" s="142"/>
      <c r="F83" s="140">
        <f>F81+F82</f>
        <v>0</v>
      </c>
    </row>
  </sheetData>
  <pageMargins left="0.70866141732283472" right="0.70866141732283472" top="0.74803149606299213" bottom="0.74803149606299213" header="0.31496062992125984" footer="0.31496062992125984"/>
  <pageSetup paperSize="9" scale="9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8"/>
  <sheetViews>
    <sheetView topLeftCell="A85" workbookViewId="0">
      <selection activeCell="F68" sqref="F68"/>
    </sheetView>
  </sheetViews>
  <sheetFormatPr defaultColWidth="8.81640625" defaultRowHeight="14" x14ac:dyDescent="0.3"/>
  <cols>
    <col min="1" max="1" width="7.81640625" style="14" customWidth="1"/>
    <col min="2" max="2" width="36.1796875" style="14" customWidth="1"/>
    <col min="3" max="3" width="7.1796875" style="14" customWidth="1"/>
    <col min="4" max="4" width="9.81640625" style="14" customWidth="1"/>
    <col min="5" max="5" width="11.453125" style="14" bestFit="1" customWidth="1"/>
    <col min="6" max="6" width="14.36328125" style="14" bestFit="1" customWidth="1"/>
    <col min="7" max="16384" width="8.81640625" style="14"/>
  </cols>
  <sheetData>
    <row r="1" spans="1:6" x14ac:dyDescent="0.3">
      <c r="A1" s="22"/>
      <c r="B1" s="18" t="s">
        <v>209</v>
      </c>
      <c r="C1" s="23"/>
      <c r="D1" s="24"/>
      <c r="E1" s="24"/>
      <c r="F1" s="24"/>
    </row>
    <row r="2" spans="1:6" x14ac:dyDescent="0.3">
      <c r="A2" s="22"/>
      <c r="B2" s="25"/>
      <c r="C2" s="23"/>
      <c r="D2" s="24"/>
      <c r="E2" s="24"/>
      <c r="F2" s="24"/>
    </row>
    <row r="3" spans="1:6" s="27" customFormat="1" x14ac:dyDescent="0.3">
      <c r="A3" s="22"/>
      <c r="B3" s="26" t="s">
        <v>455</v>
      </c>
      <c r="C3" s="26"/>
      <c r="D3" s="24"/>
      <c r="E3" s="24"/>
      <c r="F3" s="24"/>
    </row>
    <row r="4" spans="1:6" x14ac:dyDescent="0.3">
      <c r="A4" s="22"/>
      <c r="B4" s="25"/>
      <c r="C4" s="23"/>
      <c r="D4" s="24"/>
      <c r="E4" s="24"/>
      <c r="F4" s="24"/>
    </row>
    <row r="5" spans="1:6" x14ac:dyDescent="0.3">
      <c r="A5" s="22"/>
      <c r="B5" s="25"/>
      <c r="C5" s="196" t="s">
        <v>839</v>
      </c>
      <c r="D5" s="197" t="s">
        <v>836</v>
      </c>
      <c r="E5" s="197" t="s">
        <v>823</v>
      </c>
      <c r="F5" s="197" t="s">
        <v>841</v>
      </c>
    </row>
    <row r="6" spans="1:6" x14ac:dyDescent="0.3">
      <c r="A6" s="185" t="s">
        <v>345</v>
      </c>
      <c r="B6" s="186" t="s">
        <v>285</v>
      </c>
      <c r="C6" s="187"/>
      <c r="D6" s="170"/>
      <c r="E6" s="170"/>
      <c r="F6" s="170"/>
    </row>
    <row r="7" spans="1:6" x14ac:dyDescent="0.3">
      <c r="A7" s="188"/>
      <c r="B7" s="187"/>
      <c r="C7" s="187"/>
      <c r="D7" s="170"/>
      <c r="E7" s="170"/>
      <c r="F7" s="170"/>
    </row>
    <row r="8" spans="1:6" x14ac:dyDescent="0.3">
      <c r="A8" s="188"/>
      <c r="B8" s="187" t="s">
        <v>460</v>
      </c>
      <c r="C8" s="187"/>
      <c r="D8" s="170"/>
      <c r="E8" s="170"/>
      <c r="F8" s="170"/>
    </row>
    <row r="9" spans="1:6" x14ac:dyDescent="0.3">
      <c r="A9" s="188" t="s">
        <v>347</v>
      </c>
      <c r="B9" s="187" t="s">
        <v>348</v>
      </c>
      <c r="C9" s="187"/>
      <c r="D9" s="170"/>
      <c r="E9" s="170"/>
      <c r="F9" s="170"/>
    </row>
    <row r="10" spans="1:6" ht="17.399999999999999" customHeight="1" x14ac:dyDescent="0.3">
      <c r="A10" s="188"/>
      <c r="B10" s="187" t="s">
        <v>461</v>
      </c>
      <c r="C10" s="187" t="s">
        <v>185</v>
      </c>
      <c r="D10" s="170">
        <v>0.08</v>
      </c>
      <c r="E10" s="170"/>
      <c r="F10" s="170">
        <f>D10*E10</f>
        <v>0</v>
      </c>
    </row>
    <row r="11" spans="1:6" x14ac:dyDescent="0.3">
      <c r="A11" s="188"/>
      <c r="B11" s="187"/>
      <c r="C11" s="187"/>
      <c r="D11" s="170"/>
      <c r="E11" s="170"/>
      <c r="F11" s="170"/>
    </row>
    <row r="12" spans="1:6" x14ac:dyDescent="0.3">
      <c r="A12" s="188"/>
      <c r="B12" s="187" t="s">
        <v>462</v>
      </c>
      <c r="C12" s="187"/>
      <c r="D12" s="170"/>
      <c r="E12" s="170"/>
      <c r="F12" s="170"/>
    </row>
    <row r="13" spans="1:6" x14ac:dyDescent="0.3">
      <c r="A13" s="188" t="s">
        <v>352</v>
      </c>
      <c r="B13" s="187" t="s">
        <v>463</v>
      </c>
      <c r="C13" s="187"/>
      <c r="D13" s="170"/>
      <c r="E13" s="170"/>
      <c r="F13" s="170"/>
    </row>
    <row r="14" spans="1:6" x14ac:dyDescent="0.3">
      <c r="A14" s="188"/>
      <c r="B14" s="187" t="s">
        <v>464</v>
      </c>
      <c r="C14" s="187" t="s">
        <v>256</v>
      </c>
      <c r="D14" s="170">
        <v>4</v>
      </c>
      <c r="E14" s="170"/>
      <c r="F14" s="170">
        <f>D14*E14</f>
        <v>0</v>
      </c>
    </row>
    <row r="15" spans="1:6" x14ac:dyDescent="0.3">
      <c r="A15" s="185"/>
      <c r="B15" s="186"/>
      <c r="C15" s="187"/>
      <c r="D15" s="170"/>
      <c r="E15" s="170"/>
      <c r="F15" s="170"/>
    </row>
    <row r="16" spans="1:6" x14ac:dyDescent="0.3">
      <c r="A16" s="185"/>
      <c r="B16" s="189" t="s">
        <v>370</v>
      </c>
      <c r="C16" s="189"/>
      <c r="D16" s="190"/>
      <c r="E16" s="190"/>
      <c r="F16" s="190">
        <f>SUM(F6:F15)</f>
        <v>0</v>
      </c>
    </row>
    <row r="17" spans="1:6" x14ac:dyDescent="0.3">
      <c r="A17" s="185"/>
      <c r="B17" s="187"/>
      <c r="C17" s="187"/>
      <c r="D17" s="170"/>
      <c r="E17" s="170"/>
      <c r="F17" s="170"/>
    </row>
    <row r="18" spans="1:6" x14ac:dyDescent="0.3">
      <c r="A18" s="185" t="s">
        <v>371</v>
      </c>
      <c r="B18" s="186" t="s">
        <v>372</v>
      </c>
      <c r="C18" s="187"/>
      <c r="D18" s="170"/>
      <c r="E18" s="170"/>
      <c r="F18" s="170"/>
    </row>
    <row r="19" spans="1:6" x14ac:dyDescent="0.3">
      <c r="A19" s="185"/>
      <c r="B19" s="186"/>
      <c r="C19" s="187"/>
      <c r="D19" s="170"/>
      <c r="E19" s="170"/>
      <c r="F19" s="170"/>
    </row>
    <row r="20" spans="1:6" x14ac:dyDescent="0.3">
      <c r="A20" s="188"/>
      <c r="B20" s="187" t="s">
        <v>373</v>
      </c>
      <c r="C20" s="187"/>
      <c r="D20" s="170"/>
      <c r="E20" s="170"/>
      <c r="F20" s="170"/>
    </row>
    <row r="21" spans="1:6" x14ac:dyDescent="0.3">
      <c r="A21" s="188" t="s">
        <v>374</v>
      </c>
      <c r="B21" s="187" t="s">
        <v>375</v>
      </c>
      <c r="C21" s="187"/>
      <c r="D21" s="170"/>
      <c r="E21" s="170"/>
      <c r="F21" s="170"/>
    </row>
    <row r="22" spans="1:6" x14ac:dyDescent="0.3">
      <c r="A22" s="188"/>
      <c r="B22" s="187" t="s">
        <v>465</v>
      </c>
      <c r="C22" s="187" t="s">
        <v>327</v>
      </c>
      <c r="D22" s="170">
        <v>70</v>
      </c>
      <c r="E22" s="170"/>
      <c r="F22" s="170">
        <f>D22*E22</f>
        <v>0</v>
      </c>
    </row>
    <row r="23" spans="1:6" x14ac:dyDescent="0.3">
      <c r="A23" s="188"/>
      <c r="B23" s="187"/>
      <c r="C23" s="187"/>
      <c r="D23" s="170"/>
      <c r="E23" s="170"/>
      <c r="F23" s="170"/>
    </row>
    <row r="24" spans="1:6" x14ac:dyDescent="0.3">
      <c r="A24" s="188"/>
      <c r="B24" s="187" t="s">
        <v>466</v>
      </c>
      <c r="C24" s="187"/>
      <c r="D24" s="170"/>
      <c r="E24" s="170"/>
      <c r="F24" s="170"/>
    </row>
    <row r="25" spans="1:6" x14ac:dyDescent="0.3">
      <c r="A25" s="188" t="s">
        <v>380</v>
      </c>
      <c r="B25" s="187" t="s">
        <v>467</v>
      </c>
      <c r="C25" s="187"/>
      <c r="D25" s="170"/>
      <c r="E25" s="170"/>
      <c r="F25" s="170"/>
    </row>
    <row r="26" spans="1:6" x14ac:dyDescent="0.3">
      <c r="A26" s="188"/>
      <c r="B26" s="187" t="s">
        <v>468</v>
      </c>
      <c r="C26" s="187" t="s">
        <v>327</v>
      </c>
      <c r="D26" s="170">
        <v>100</v>
      </c>
      <c r="E26" s="170"/>
      <c r="F26" s="170">
        <f>D26*E26</f>
        <v>0</v>
      </c>
    </row>
    <row r="27" spans="1:6" x14ac:dyDescent="0.3">
      <c r="A27" s="188"/>
      <c r="B27" s="187"/>
      <c r="C27" s="187"/>
      <c r="D27" s="170"/>
      <c r="E27" s="170"/>
      <c r="F27" s="170"/>
    </row>
    <row r="28" spans="1:6" x14ac:dyDescent="0.3">
      <c r="A28" s="188"/>
      <c r="B28" s="187"/>
      <c r="C28" s="187"/>
      <c r="D28" s="170"/>
      <c r="E28" s="170"/>
      <c r="F28" s="170"/>
    </row>
    <row r="29" spans="1:6" x14ac:dyDescent="0.3">
      <c r="A29" s="188"/>
      <c r="B29" s="187" t="s">
        <v>469</v>
      </c>
      <c r="C29" s="187"/>
      <c r="D29" s="170"/>
      <c r="E29" s="170"/>
      <c r="F29" s="170"/>
    </row>
    <row r="30" spans="1:6" x14ac:dyDescent="0.3">
      <c r="A30" s="188" t="s">
        <v>384</v>
      </c>
      <c r="B30" s="187" t="s">
        <v>470</v>
      </c>
      <c r="C30" s="187" t="s">
        <v>471</v>
      </c>
      <c r="D30" s="170">
        <v>205</v>
      </c>
      <c r="E30" s="170"/>
      <c r="F30" s="170">
        <f>D30*E30</f>
        <v>0</v>
      </c>
    </row>
    <row r="31" spans="1:6" x14ac:dyDescent="0.3">
      <c r="A31" s="188"/>
      <c r="B31" s="187"/>
      <c r="C31" s="187"/>
      <c r="D31" s="170"/>
      <c r="E31" s="170"/>
      <c r="F31" s="170"/>
    </row>
    <row r="32" spans="1:6" x14ac:dyDescent="0.3">
      <c r="A32" s="188"/>
      <c r="B32" s="187" t="s">
        <v>472</v>
      </c>
      <c r="C32" s="187"/>
      <c r="D32" s="170"/>
      <c r="E32" s="170"/>
      <c r="F32" s="170"/>
    </row>
    <row r="33" spans="1:6" x14ac:dyDescent="0.3">
      <c r="A33" s="188" t="s">
        <v>389</v>
      </c>
      <c r="B33" s="187" t="s">
        <v>473</v>
      </c>
      <c r="C33" s="187" t="s">
        <v>471</v>
      </c>
      <c r="D33" s="170">
        <v>190</v>
      </c>
      <c r="E33" s="170"/>
      <c r="F33" s="170">
        <f>D33*E33</f>
        <v>0</v>
      </c>
    </row>
    <row r="34" spans="1:6" x14ac:dyDescent="0.3">
      <c r="A34" s="188"/>
      <c r="B34" s="187"/>
      <c r="C34" s="187"/>
      <c r="D34" s="170"/>
      <c r="E34" s="170"/>
      <c r="F34" s="170"/>
    </row>
    <row r="35" spans="1:6" x14ac:dyDescent="0.3">
      <c r="A35" s="185"/>
      <c r="B35" s="189" t="s">
        <v>400</v>
      </c>
      <c r="C35" s="189"/>
      <c r="D35" s="190"/>
      <c r="E35" s="190"/>
      <c r="F35" s="190">
        <f>SUM(F18:F34)</f>
        <v>0</v>
      </c>
    </row>
    <row r="36" spans="1:6" x14ac:dyDescent="0.3">
      <c r="A36" s="185"/>
      <c r="B36" s="187"/>
      <c r="C36" s="187"/>
      <c r="D36" s="170"/>
      <c r="E36" s="170"/>
      <c r="F36" s="170"/>
    </row>
    <row r="37" spans="1:6" x14ac:dyDescent="0.3">
      <c r="A37" s="185" t="s">
        <v>401</v>
      </c>
      <c r="B37" s="186" t="s">
        <v>69</v>
      </c>
      <c r="C37" s="187"/>
      <c r="D37" s="170"/>
      <c r="E37" s="170"/>
      <c r="F37" s="170"/>
    </row>
    <row r="38" spans="1:6" x14ac:dyDescent="0.3">
      <c r="A38" s="185"/>
      <c r="B38" s="186"/>
      <c r="C38" s="187"/>
      <c r="D38" s="170"/>
      <c r="E38" s="170"/>
      <c r="F38" s="170"/>
    </row>
    <row r="39" spans="1:6" x14ac:dyDescent="0.3">
      <c r="A39" s="188"/>
      <c r="B39" s="187" t="s">
        <v>474</v>
      </c>
      <c r="C39" s="187"/>
      <c r="D39" s="170"/>
      <c r="E39" s="170"/>
      <c r="F39" s="170"/>
    </row>
    <row r="40" spans="1:6" x14ac:dyDescent="0.3">
      <c r="A40" s="188" t="s">
        <v>403</v>
      </c>
      <c r="B40" s="187" t="s">
        <v>404</v>
      </c>
      <c r="C40" s="187"/>
      <c r="D40" s="170"/>
      <c r="E40" s="170"/>
      <c r="F40" s="170"/>
    </row>
    <row r="41" spans="1:6" x14ac:dyDescent="0.3">
      <c r="A41" s="188"/>
      <c r="B41" s="187" t="s">
        <v>475</v>
      </c>
      <c r="C41" s="187" t="s">
        <v>327</v>
      </c>
      <c r="D41" s="170">
        <v>120</v>
      </c>
      <c r="E41" s="170"/>
      <c r="F41" s="170">
        <f>D41*E41</f>
        <v>0</v>
      </c>
    </row>
    <row r="42" spans="1:6" x14ac:dyDescent="0.3">
      <c r="A42" s="188"/>
      <c r="B42" s="187"/>
      <c r="C42" s="187"/>
      <c r="D42" s="170"/>
      <c r="E42" s="170"/>
      <c r="F42" s="170"/>
    </row>
    <row r="43" spans="1:6" x14ac:dyDescent="0.3">
      <c r="A43" s="188"/>
      <c r="B43" s="187" t="s">
        <v>476</v>
      </c>
      <c r="C43" s="187"/>
      <c r="D43" s="170"/>
      <c r="E43" s="170"/>
      <c r="F43" s="170"/>
    </row>
    <row r="44" spans="1:6" x14ac:dyDescent="0.3">
      <c r="A44" s="188" t="s">
        <v>408</v>
      </c>
      <c r="B44" s="187" t="s">
        <v>477</v>
      </c>
      <c r="C44" s="187"/>
      <c r="D44" s="170"/>
      <c r="E44" s="170"/>
      <c r="F44" s="170"/>
    </row>
    <row r="45" spans="1:6" x14ac:dyDescent="0.3">
      <c r="A45" s="188"/>
      <c r="B45" s="187" t="s">
        <v>410</v>
      </c>
      <c r="C45" s="187"/>
      <c r="D45" s="170"/>
      <c r="E45" s="170"/>
      <c r="F45" s="170"/>
    </row>
    <row r="46" spans="1:6" x14ac:dyDescent="0.3">
      <c r="A46" s="188"/>
      <c r="B46" s="187" t="s">
        <v>478</v>
      </c>
      <c r="C46" s="187"/>
      <c r="D46" s="170"/>
      <c r="E46" s="170"/>
      <c r="F46" s="170"/>
    </row>
    <row r="47" spans="1:6" x14ac:dyDescent="0.3">
      <c r="A47" s="188"/>
      <c r="B47" s="187" t="s">
        <v>479</v>
      </c>
      <c r="C47" s="187" t="s">
        <v>139</v>
      </c>
      <c r="D47" s="170">
        <v>240</v>
      </c>
      <c r="E47" s="170"/>
      <c r="F47" s="170">
        <f>D47*E47</f>
        <v>0</v>
      </c>
    </row>
    <row r="48" spans="1:6" x14ac:dyDescent="0.3">
      <c r="A48" s="188"/>
      <c r="B48" s="187"/>
      <c r="C48" s="187"/>
      <c r="D48" s="170"/>
      <c r="E48" s="170"/>
      <c r="F48" s="170"/>
    </row>
    <row r="49" spans="1:6" x14ac:dyDescent="0.3">
      <c r="A49" s="188"/>
      <c r="B49" s="187">
        <v>0</v>
      </c>
      <c r="C49" s="187"/>
      <c r="D49" s="170"/>
      <c r="E49" s="170"/>
      <c r="F49" s="170"/>
    </row>
    <row r="50" spans="1:6" x14ac:dyDescent="0.3">
      <c r="A50" s="188" t="s">
        <v>414</v>
      </c>
      <c r="B50" s="187" t="s">
        <v>480</v>
      </c>
      <c r="C50" s="187"/>
      <c r="D50" s="170"/>
      <c r="E50" s="170"/>
      <c r="F50" s="170"/>
    </row>
    <row r="51" spans="1:6" x14ac:dyDescent="0.3">
      <c r="A51" s="188"/>
      <c r="B51" s="187" t="s">
        <v>481</v>
      </c>
      <c r="C51" s="187"/>
      <c r="D51" s="170"/>
      <c r="E51" s="170"/>
      <c r="F51" s="170"/>
    </row>
    <row r="52" spans="1:6" x14ac:dyDescent="0.3">
      <c r="A52" s="188"/>
      <c r="B52" s="187" t="s">
        <v>482</v>
      </c>
      <c r="C52" s="187" t="s">
        <v>278</v>
      </c>
      <c r="D52" s="170">
        <v>22</v>
      </c>
      <c r="E52" s="170"/>
      <c r="F52" s="170">
        <f>D52*E52</f>
        <v>0</v>
      </c>
    </row>
    <row r="53" spans="1:6" x14ac:dyDescent="0.3">
      <c r="A53" s="185"/>
      <c r="B53" s="186"/>
      <c r="C53" s="187"/>
      <c r="D53" s="170"/>
      <c r="E53" s="170"/>
      <c r="F53" s="170"/>
    </row>
    <row r="54" spans="1:6" x14ac:dyDescent="0.3">
      <c r="A54" s="185"/>
      <c r="B54" s="189" t="s">
        <v>424</v>
      </c>
      <c r="C54" s="189"/>
      <c r="D54" s="190"/>
      <c r="E54" s="190"/>
      <c r="F54" s="190">
        <f>SUM(F37:F53)</f>
        <v>0</v>
      </c>
    </row>
    <row r="55" spans="1:6" x14ac:dyDescent="0.3">
      <c r="A55" s="185"/>
      <c r="B55" s="187"/>
      <c r="C55" s="187"/>
      <c r="D55" s="170"/>
      <c r="E55" s="170"/>
      <c r="F55" s="170"/>
    </row>
    <row r="56" spans="1:6" x14ac:dyDescent="0.3">
      <c r="A56" s="185"/>
      <c r="B56" s="187"/>
      <c r="C56" s="187"/>
      <c r="D56" s="170"/>
      <c r="E56" s="170"/>
      <c r="F56" s="170"/>
    </row>
    <row r="57" spans="1:6" x14ac:dyDescent="0.3">
      <c r="A57" s="185"/>
      <c r="B57" s="187"/>
      <c r="C57" s="187"/>
      <c r="D57" s="170"/>
      <c r="E57" s="170"/>
      <c r="F57" s="170"/>
    </row>
    <row r="58" spans="1:6" x14ac:dyDescent="0.3">
      <c r="A58" s="185" t="s">
        <v>425</v>
      </c>
      <c r="B58" s="186" t="s">
        <v>426</v>
      </c>
      <c r="C58" s="187"/>
      <c r="D58" s="170"/>
      <c r="E58" s="170"/>
      <c r="F58" s="170"/>
    </row>
    <row r="59" spans="1:6" x14ac:dyDescent="0.3">
      <c r="A59" s="185"/>
      <c r="B59" s="186"/>
      <c r="C59" s="187"/>
      <c r="D59" s="170"/>
      <c r="E59" s="170"/>
      <c r="F59" s="170"/>
    </row>
    <row r="60" spans="1:6" x14ac:dyDescent="0.3">
      <c r="A60" s="198"/>
      <c r="B60" s="199" t="s">
        <v>392</v>
      </c>
      <c r="C60" s="199"/>
      <c r="D60" s="192"/>
      <c r="E60" s="192"/>
      <c r="F60" s="192"/>
    </row>
    <row r="61" spans="1:6" x14ac:dyDescent="0.3">
      <c r="A61" s="200" t="s">
        <v>428</v>
      </c>
      <c r="B61" s="199" t="s">
        <v>483</v>
      </c>
      <c r="C61" s="199"/>
      <c r="D61" s="192"/>
      <c r="E61" s="192"/>
      <c r="F61" s="192"/>
    </row>
    <row r="62" spans="1:6" x14ac:dyDescent="0.3">
      <c r="A62" s="200"/>
      <c r="B62" s="199" t="s">
        <v>484</v>
      </c>
      <c r="C62" s="199"/>
      <c r="D62" s="192"/>
      <c r="E62" s="192"/>
      <c r="F62" s="192"/>
    </row>
    <row r="63" spans="1:6" x14ac:dyDescent="0.3">
      <c r="A63" s="200"/>
      <c r="B63" s="199" t="s">
        <v>485</v>
      </c>
      <c r="C63" s="199"/>
      <c r="D63" s="192"/>
      <c r="E63" s="192"/>
      <c r="F63" s="192"/>
    </row>
    <row r="64" spans="1:6" x14ac:dyDescent="0.3">
      <c r="A64" s="200"/>
      <c r="B64" s="199" t="s">
        <v>486</v>
      </c>
      <c r="C64" s="199"/>
      <c r="D64" s="192"/>
      <c r="E64" s="192"/>
      <c r="F64" s="192"/>
    </row>
    <row r="65" spans="1:6" x14ac:dyDescent="0.3">
      <c r="A65" s="200"/>
      <c r="B65" s="199" t="s">
        <v>487</v>
      </c>
      <c r="C65" s="120"/>
      <c r="D65" s="120"/>
      <c r="E65" s="120"/>
      <c r="F65" s="120"/>
    </row>
    <row r="66" spans="1:6" x14ac:dyDescent="0.3">
      <c r="A66" s="200"/>
      <c r="B66" s="199" t="s">
        <v>488</v>
      </c>
      <c r="C66" s="199" t="s">
        <v>369</v>
      </c>
      <c r="D66" s="249">
        <v>0</v>
      </c>
      <c r="E66" s="192"/>
      <c r="F66" s="192">
        <f>D66*E66</f>
        <v>0</v>
      </c>
    </row>
    <row r="67" spans="1:6" ht="42" x14ac:dyDescent="0.3">
      <c r="A67" s="185"/>
      <c r="B67" s="261" t="s">
        <v>848</v>
      </c>
      <c r="C67" s="187"/>
      <c r="D67" s="170"/>
      <c r="E67" s="170"/>
      <c r="F67" s="170"/>
    </row>
    <row r="68" spans="1:6" x14ac:dyDescent="0.3">
      <c r="A68" s="185"/>
      <c r="B68" s="189" t="s">
        <v>445</v>
      </c>
      <c r="C68" s="189"/>
      <c r="D68" s="190"/>
      <c r="E68" s="190"/>
      <c r="F68" s="190">
        <f>SUM(F58:F67)</f>
        <v>0</v>
      </c>
    </row>
    <row r="69" spans="1:6" x14ac:dyDescent="0.3">
      <c r="A69" s="185"/>
      <c r="B69" s="187"/>
      <c r="C69" s="187"/>
      <c r="D69" s="170"/>
      <c r="E69" s="170"/>
      <c r="F69" s="170"/>
    </row>
    <row r="70" spans="1:6" x14ac:dyDescent="0.3">
      <c r="A70" s="185" t="s">
        <v>446</v>
      </c>
      <c r="B70" s="186" t="s">
        <v>64</v>
      </c>
      <c r="C70" s="187"/>
      <c r="D70" s="170"/>
      <c r="E70" s="170"/>
      <c r="F70" s="170"/>
    </row>
    <row r="71" spans="1:6" x14ac:dyDescent="0.3">
      <c r="A71" s="188"/>
      <c r="B71" s="187"/>
      <c r="C71" s="187"/>
      <c r="D71" s="170"/>
      <c r="E71" s="170" t="s">
        <v>334</v>
      </c>
      <c r="F71" s="170"/>
    </row>
    <row r="72" spans="1:6" x14ac:dyDescent="0.3">
      <c r="A72" s="188"/>
      <c r="B72" s="187" t="s">
        <v>447</v>
      </c>
      <c r="C72" s="187"/>
      <c r="D72" s="170"/>
      <c r="E72" s="170" t="s">
        <v>334</v>
      </c>
      <c r="F72" s="170"/>
    </row>
    <row r="73" spans="1:6" x14ac:dyDescent="0.3">
      <c r="A73" s="188" t="s">
        <v>448</v>
      </c>
      <c r="B73" s="187" t="s">
        <v>489</v>
      </c>
      <c r="C73" s="187"/>
      <c r="D73" s="170"/>
      <c r="E73" s="170" t="s">
        <v>334</v>
      </c>
      <c r="F73" s="170"/>
    </row>
    <row r="74" spans="1:6" x14ac:dyDescent="0.3">
      <c r="A74" s="188"/>
      <c r="B74" s="187" t="s">
        <v>490</v>
      </c>
      <c r="C74" s="187" t="s">
        <v>219</v>
      </c>
      <c r="D74" s="170">
        <v>5</v>
      </c>
      <c r="E74" s="193">
        <v>55</v>
      </c>
      <c r="F74" s="193">
        <f>D74*E74</f>
        <v>275</v>
      </c>
    </row>
    <row r="75" spans="1:6" x14ac:dyDescent="0.3">
      <c r="A75" s="188"/>
      <c r="B75" s="187" t="s">
        <v>491</v>
      </c>
      <c r="C75" s="187" t="s">
        <v>219</v>
      </c>
      <c r="D75" s="170">
        <v>5</v>
      </c>
      <c r="E75" s="193">
        <v>55</v>
      </c>
      <c r="F75" s="193">
        <f>D75*E75</f>
        <v>275</v>
      </c>
    </row>
    <row r="76" spans="1:6" x14ac:dyDescent="0.3">
      <c r="A76" s="185"/>
      <c r="B76" s="186"/>
      <c r="C76" s="187"/>
      <c r="D76" s="170"/>
      <c r="E76" s="170"/>
      <c r="F76" s="170"/>
    </row>
    <row r="77" spans="1:6" x14ac:dyDescent="0.3">
      <c r="A77" s="185"/>
      <c r="B77" s="189" t="s">
        <v>453</v>
      </c>
      <c r="C77" s="189"/>
      <c r="D77" s="190"/>
      <c r="E77" s="190"/>
      <c r="F77" s="190">
        <f>SUM(F70:F76)</f>
        <v>550</v>
      </c>
    </row>
    <row r="78" spans="1:6" x14ac:dyDescent="0.3">
      <c r="A78" s="185"/>
      <c r="B78" s="187"/>
      <c r="C78" s="187"/>
      <c r="D78" s="170"/>
      <c r="E78" s="170"/>
      <c r="F78" s="170"/>
    </row>
    <row r="79" spans="1:6" x14ac:dyDescent="0.3">
      <c r="A79" s="185"/>
      <c r="B79" s="186"/>
      <c r="C79" s="187"/>
      <c r="D79" s="170"/>
      <c r="E79" s="170"/>
      <c r="F79" s="170"/>
    </row>
    <row r="80" spans="1:6" x14ac:dyDescent="0.3">
      <c r="A80" s="185"/>
      <c r="B80" s="186" t="s">
        <v>216</v>
      </c>
      <c r="C80" s="187"/>
      <c r="D80" s="170"/>
      <c r="E80" s="170"/>
      <c r="F80" s="170"/>
    </row>
    <row r="81" spans="1:6" x14ac:dyDescent="0.3">
      <c r="A81" s="185"/>
      <c r="B81" s="186"/>
      <c r="C81" s="187"/>
      <c r="D81" s="170"/>
      <c r="E81" s="170"/>
      <c r="F81" s="170"/>
    </row>
    <row r="82" spans="1:6" x14ac:dyDescent="0.3">
      <c r="A82" s="185"/>
      <c r="B82" s="186"/>
      <c r="C82" s="187"/>
      <c r="D82" s="170"/>
      <c r="E82" s="170"/>
      <c r="F82" s="170"/>
    </row>
    <row r="83" spans="1:6" x14ac:dyDescent="0.3">
      <c r="A83" s="194" t="str">
        <f>A6</f>
        <v>1.00</v>
      </c>
      <c r="B83" s="195" t="str">
        <f>B6</f>
        <v>PREDDELA</v>
      </c>
      <c r="C83" s="187"/>
      <c r="D83" s="170"/>
      <c r="E83" s="170"/>
      <c r="F83" s="170">
        <f>F16</f>
        <v>0</v>
      </c>
    </row>
    <row r="84" spans="1:6" x14ac:dyDescent="0.3">
      <c r="A84" s="194"/>
      <c r="B84" s="195"/>
      <c r="C84" s="187"/>
      <c r="D84" s="170"/>
      <c r="E84" s="170"/>
      <c r="F84" s="170"/>
    </row>
    <row r="85" spans="1:6" x14ac:dyDescent="0.3">
      <c r="A85" s="194" t="str">
        <f>A18</f>
        <v>2.00</v>
      </c>
      <c r="B85" s="195" t="str">
        <f>B18</f>
        <v>ZEMELJSKA DELA IN TEMELJENJE</v>
      </c>
      <c r="C85" s="187"/>
      <c r="D85" s="170"/>
      <c r="E85" s="170"/>
      <c r="F85" s="170">
        <f>F35</f>
        <v>0</v>
      </c>
    </row>
    <row r="86" spans="1:6" x14ac:dyDescent="0.3">
      <c r="A86" s="194"/>
      <c r="B86" s="195"/>
      <c r="C86" s="187"/>
      <c r="D86" s="170"/>
      <c r="E86" s="170"/>
      <c r="F86" s="170"/>
    </row>
    <row r="87" spans="1:6" x14ac:dyDescent="0.3">
      <c r="A87" s="194" t="str">
        <f>A37</f>
        <v>3.00</v>
      </c>
      <c r="B87" s="195" t="str">
        <f>B37</f>
        <v>VOZIŠČNE KONSTRUKCIJE</v>
      </c>
      <c r="C87" s="187"/>
      <c r="D87" s="170"/>
      <c r="E87" s="170"/>
      <c r="F87" s="170">
        <f>F54</f>
        <v>0</v>
      </c>
    </row>
    <row r="88" spans="1:6" x14ac:dyDescent="0.3">
      <c r="A88" s="194"/>
      <c r="B88" s="195"/>
      <c r="C88" s="187"/>
      <c r="D88" s="170"/>
      <c r="E88" s="170"/>
      <c r="F88" s="170"/>
    </row>
    <row r="89" spans="1:6" x14ac:dyDescent="0.3">
      <c r="A89" s="194" t="str">
        <f>A58</f>
        <v>4.00</v>
      </c>
      <c r="B89" s="195" t="str">
        <f>B58</f>
        <v>OPREMA</v>
      </c>
      <c r="C89" s="187"/>
      <c r="D89" s="170"/>
      <c r="E89" s="170"/>
      <c r="F89" s="170">
        <f>F68</f>
        <v>0</v>
      </c>
    </row>
    <row r="90" spans="1:6" x14ac:dyDescent="0.3">
      <c r="A90" s="194"/>
      <c r="B90" s="195"/>
      <c r="C90" s="187"/>
      <c r="D90" s="170"/>
      <c r="E90" s="170"/>
      <c r="F90" s="170"/>
    </row>
    <row r="91" spans="1:6" x14ac:dyDescent="0.3">
      <c r="A91" s="194" t="str">
        <f>A70</f>
        <v>5.00</v>
      </c>
      <c r="B91" s="195" t="str">
        <f>B70</f>
        <v>TUJE STORITVE</v>
      </c>
      <c r="C91" s="187"/>
      <c r="D91" s="170"/>
      <c r="E91" s="170"/>
      <c r="F91" s="170">
        <f>F77</f>
        <v>550</v>
      </c>
    </row>
    <row r="92" spans="1:6" x14ac:dyDescent="0.3">
      <c r="A92" s="194"/>
      <c r="B92" s="195"/>
      <c r="C92" s="187"/>
      <c r="D92" s="170"/>
      <c r="E92" s="170"/>
      <c r="F92" s="170"/>
    </row>
    <row r="93" spans="1:6" x14ac:dyDescent="0.3">
      <c r="A93" s="185"/>
      <c r="B93" s="186"/>
      <c r="C93" s="187"/>
      <c r="D93" s="170"/>
      <c r="E93" s="170"/>
      <c r="F93" s="170"/>
    </row>
    <row r="94" spans="1:6" x14ac:dyDescent="0.3">
      <c r="A94" s="185"/>
      <c r="B94" s="189" t="s">
        <v>243</v>
      </c>
      <c r="C94" s="189"/>
      <c r="D94" s="190"/>
      <c r="E94" s="190"/>
      <c r="F94" s="190">
        <f>SUM(F80:F93)</f>
        <v>550</v>
      </c>
    </row>
    <row r="95" spans="1:6" x14ac:dyDescent="0.3">
      <c r="A95" s="185"/>
      <c r="B95" s="187" t="s">
        <v>335</v>
      </c>
      <c r="C95" s="187"/>
      <c r="D95" s="170"/>
      <c r="E95" s="170"/>
      <c r="F95" s="170">
        <f>F94*0.22</f>
        <v>121</v>
      </c>
    </row>
    <row r="96" spans="1:6" x14ac:dyDescent="0.3">
      <c r="A96" s="185"/>
      <c r="B96" s="187" t="s">
        <v>454</v>
      </c>
      <c r="C96" s="187"/>
      <c r="D96" s="170"/>
      <c r="E96" s="170"/>
      <c r="F96" s="170">
        <f>SUM(F93:F95)</f>
        <v>671</v>
      </c>
    </row>
    <row r="98" spans="2:2" ht="50" x14ac:dyDescent="0.3">
      <c r="B98" s="149" t="s">
        <v>833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99"/>
  <sheetViews>
    <sheetView topLeftCell="A475" workbookViewId="0">
      <selection activeCell="F475" sqref="F475"/>
    </sheetView>
  </sheetViews>
  <sheetFormatPr defaultColWidth="8.81640625" defaultRowHeight="14" x14ac:dyDescent="0.3"/>
  <cols>
    <col min="1" max="1" width="6" style="14" customWidth="1"/>
    <col min="2" max="2" width="3.81640625" style="14" customWidth="1"/>
    <col min="3" max="3" width="51.54296875" style="15" customWidth="1"/>
    <col min="4" max="4" width="13.453125" style="237" bestFit="1" customWidth="1"/>
    <col min="5" max="5" width="14.54296875" style="148" bestFit="1" customWidth="1"/>
    <col min="6" max="6" width="14.1796875" style="17" bestFit="1" customWidth="1"/>
    <col min="7" max="16384" width="8.81640625" style="14"/>
  </cols>
  <sheetData>
    <row r="1" spans="1:6" x14ac:dyDescent="0.3">
      <c r="C1" s="2" t="s">
        <v>209</v>
      </c>
    </row>
    <row r="2" spans="1:6" x14ac:dyDescent="0.3">
      <c r="C2" s="2"/>
    </row>
    <row r="3" spans="1:6" x14ac:dyDescent="0.3">
      <c r="C3" s="251" t="s">
        <v>822</v>
      </c>
      <c r="D3" s="251"/>
      <c r="E3" s="252"/>
      <c r="F3" s="252"/>
    </row>
    <row r="4" spans="1:6" x14ac:dyDescent="0.3">
      <c r="C4" s="217"/>
      <c r="D4" s="238"/>
      <c r="E4" s="218"/>
      <c r="F4" s="218"/>
    </row>
    <row r="5" spans="1:6" ht="16.5" customHeight="1" x14ac:dyDescent="0.3">
      <c r="D5" s="202" t="s">
        <v>836</v>
      </c>
      <c r="E5" s="203" t="s">
        <v>823</v>
      </c>
      <c r="F5" s="197" t="s">
        <v>841</v>
      </c>
    </row>
    <row r="6" spans="1:6" x14ac:dyDescent="0.3">
      <c r="A6" s="110" t="s">
        <v>93</v>
      </c>
      <c r="B6" s="110" t="s">
        <v>334</v>
      </c>
      <c r="C6" s="111" t="s">
        <v>285</v>
      </c>
      <c r="D6" s="239"/>
      <c r="E6" s="204"/>
      <c r="F6" s="165"/>
    </row>
    <row r="7" spans="1:6" x14ac:dyDescent="0.3">
      <c r="A7" s="115" t="s">
        <v>113</v>
      </c>
      <c r="B7" s="115" t="s">
        <v>334</v>
      </c>
      <c r="C7" s="116" t="s">
        <v>307</v>
      </c>
      <c r="D7" s="240"/>
      <c r="E7" s="205"/>
      <c r="F7" s="168"/>
    </row>
    <row r="8" spans="1:6" x14ac:dyDescent="0.3">
      <c r="A8" s="120"/>
      <c r="B8" s="120"/>
      <c r="C8" s="121"/>
      <c r="D8" s="241"/>
      <c r="E8" s="191"/>
      <c r="F8" s="170"/>
    </row>
    <row r="9" spans="1:6" ht="28" x14ac:dyDescent="0.3">
      <c r="A9" s="120"/>
      <c r="B9" s="120" t="s">
        <v>3</v>
      </c>
      <c r="C9" s="121" t="s">
        <v>29</v>
      </c>
      <c r="D9" s="241"/>
      <c r="E9" s="191"/>
      <c r="F9" s="170"/>
    </row>
    <row r="10" spans="1:6" x14ac:dyDescent="0.3">
      <c r="A10" s="120" t="s">
        <v>334</v>
      </c>
      <c r="B10" s="120" t="s">
        <v>334</v>
      </c>
      <c r="C10" s="121" t="s">
        <v>185</v>
      </c>
      <c r="D10" s="241">
        <v>0.12</v>
      </c>
      <c r="E10" s="191"/>
      <c r="F10" s="171">
        <f>D10*E10</f>
        <v>0</v>
      </c>
    </row>
    <row r="11" spans="1:6" x14ac:dyDescent="0.3">
      <c r="A11" s="120"/>
      <c r="B11" s="120"/>
      <c r="C11" s="121"/>
      <c r="D11" s="241"/>
      <c r="E11" s="191"/>
      <c r="F11" s="170"/>
    </row>
    <row r="12" spans="1:6" ht="28" x14ac:dyDescent="0.3">
      <c r="A12" s="120"/>
      <c r="B12" s="120" t="s">
        <v>115</v>
      </c>
      <c r="C12" s="121" t="s">
        <v>106</v>
      </c>
      <c r="D12" s="241"/>
      <c r="E12" s="191"/>
      <c r="F12" s="170"/>
    </row>
    <row r="13" spans="1:6" x14ac:dyDescent="0.3">
      <c r="A13" s="120" t="s">
        <v>334</v>
      </c>
      <c r="B13" s="120" t="s">
        <v>334</v>
      </c>
      <c r="C13" s="121" t="s">
        <v>256</v>
      </c>
      <c r="D13" s="241">
        <v>7</v>
      </c>
      <c r="E13" s="191"/>
      <c r="F13" s="171">
        <f>D13*E13</f>
        <v>0</v>
      </c>
    </row>
    <row r="14" spans="1:6" x14ac:dyDescent="0.3">
      <c r="A14" s="120"/>
      <c r="B14" s="120"/>
      <c r="C14" s="121"/>
      <c r="D14" s="241"/>
      <c r="E14" s="191"/>
      <c r="F14" s="170"/>
    </row>
    <row r="15" spans="1:6" ht="28" x14ac:dyDescent="0.3">
      <c r="A15" s="120"/>
      <c r="B15" s="120" t="s">
        <v>172</v>
      </c>
      <c r="C15" s="121" t="s">
        <v>230</v>
      </c>
      <c r="D15" s="241"/>
      <c r="E15" s="191"/>
      <c r="F15" s="170"/>
    </row>
    <row r="16" spans="1:6" x14ac:dyDescent="0.3">
      <c r="A16" s="120" t="s">
        <v>334</v>
      </c>
      <c r="B16" s="120" t="s">
        <v>334</v>
      </c>
      <c r="C16" s="121" t="s">
        <v>256</v>
      </c>
      <c r="D16" s="241">
        <v>1</v>
      </c>
      <c r="E16" s="191"/>
      <c r="F16" s="171">
        <f>D16*E16</f>
        <v>0</v>
      </c>
    </row>
    <row r="17" spans="1:6" x14ac:dyDescent="0.3">
      <c r="A17" s="120"/>
      <c r="B17" s="120"/>
      <c r="C17" s="121"/>
      <c r="D17" s="241"/>
      <c r="E17" s="191"/>
      <c r="F17" s="170"/>
    </row>
    <row r="18" spans="1:6" ht="28" x14ac:dyDescent="0.3">
      <c r="A18" s="120"/>
      <c r="B18" s="120" t="s">
        <v>144</v>
      </c>
      <c r="C18" s="121" t="s">
        <v>72</v>
      </c>
      <c r="D18" s="241"/>
      <c r="E18" s="191"/>
      <c r="F18" s="170"/>
    </row>
    <row r="19" spans="1:6" x14ac:dyDescent="0.3">
      <c r="A19" s="120" t="s">
        <v>334</v>
      </c>
      <c r="B19" s="120" t="s">
        <v>334</v>
      </c>
      <c r="C19" s="121" t="s">
        <v>256</v>
      </c>
      <c r="D19" s="241">
        <v>1</v>
      </c>
      <c r="E19" s="191"/>
      <c r="F19" s="171">
        <f>D19*E19</f>
        <v>0</v>
      </c>
    </row>
    <row r="20" spans="1:6" x14ac:dyDescent="0.3">
      <c r="A20" s="115" t="s">
        <v>319</v>
      </c>
      <c r="B20" s="115" t="s">
        <v>334</v>
      </c>
      <c r="C20" s="116" t="s">
        <v>91</v>
      </c>
      <c r="D20" s="240"/>
      <c r="E20" s="205"/>
      <c r="F20" s="168"/>
    </row>
    <row r="21" spans="1:6" x14ac:dyDescent="0.3">
      <c r="A21" s="120" t="s">
        <v>167</v>
      </c>
      <c r="B21" s="120" t="s">
        <v>334</v>
      </c>
      <c r="C21" s="121" t="s">
        <v>165</v>
      </c>
      <c r="D21" s="241"/>
      <c r="E21" s="191"/>
      <c r="F21" s="170"/>
    </row>
    <row r="22" spans="1:6" x14ac:dyDescent="0.3">
      <c r="A22" s="120"/>
      <c r="B22" s="120"/>
      <c r="C22" s="121"/>
      <c r="D22" s="241"/>
      <c r="E22" s="191"/>
      <c r="F22" s="170"/>
    </row>
    <row r="23" spans="1:6" ht="28" x14ac:dyDescent="0.3">
      <c r="A23" s="120"/>
      <c r="B23" s="120" t="s">
        <v>325</v>
      </c>
      <c r="C23" s="121" t="s">
        <v>207</v>
      </c>
      <c r="D23" s="241"/>
      <c r="E23" s="191"/>
      <c r="F23" s="170"/>
    </row>
    <row r="24" spans="1:6" x14ac:dyDescent="0.3">
      <c r="A24" s="120" t="s">
        <v>334</v>
      </c>
      <c r="B24" s="120" t="s">
        <v>334</v>
      </c>
      <c r="C24" s="121" t="s">
        <v>139</v>
      </c>
      <c r="D24" s="241">
        <v>50</v>
      </c>
      <c r="E24" s="191"/>
      <c r="F24" s="171">
        <f>D24*E24</f>
        <v>0</v>
      </c>
    </row>
    <row r="25" spans="1:6" x14ac:dyDescent="0.3">
      <c r="A25" s="120"/>
      <c r="B25" s="120"/>
      <c r="C25" s="121"/>
      <c r="D25" s="241"/>
      <c r="E25" s="191"/>
      <c r="F25" s="170"/>
    </row>
    <row r="26" spans="1:6" ht="42" x14ac:dyDescent="0.3">
      <c r="A26" s="120"/>
      <c r="B26" s="120" t="s">
        <v>268</v>
      </c>
      <c r="C26" s="121" t="s">
        <v>104</v>
      </c>
      <c r="D26" s="241"/>
      <c r="E26" s="191"/>
      <c r="F26" s="170"/>
    </row>
    <row r="27" spans="1:6" x14ac:dyDescent="0.3">
      <c r="A27" s="120" t="s">
        <v>334</v>
      </c>
      <c r="B27" s="120" t="s">
        <v>334</v>
      </c>
      <c r="C27" s="121" t="s">
        <v>213</v>
      </c>
      <c r="D27" s="241">
        <v>5</v>
      </c>
      <c r="E27" s="191"/>
      <c r="F27" s="171">
        <f>D27*E27</f>
        <v>0</v>
      </c>
    </row>
    <row r="28" spans="1:6" ht="28" x14ac:dyDescent="0.3">
      <c r="A28" s="120" t="s">
        <v>265</v>
      </c>
      <c r="B28" s="120" t="s">
        <v>334</v>
      </c>
      <c r="C28" s="121" t="s">
        <v>22</v>
      </c>
      <c r="D28" s="241"/>
      <c r="E28" s="191"/>
      <c r="F28" s="170"/>
    </row>
    <row r="29" spans="1:6" ht="28" x14ac:dyDescent="0.3">
      <c r="A29" s="120" t="s">
        <v>322</v>
      </c>
      <c r="B29" s="120" t="s">
        <v>334</v>
      </c>
      <c r="C29" s="121" t="s">
        <v>195</v>
      </c>
      <c r="D29" s="241"/>
      <c r="E29" s="191"/>
      <c r="F29" s="170"/>
    </row>
    <row r="30" spans="1:6" x14ac:dyDescent="0.3">
      <c r="A30" s="115" t="s">
        <v>159</v>
      </c>
      <c r="B30" s="115" t="s">
        <v>334</v>
      </c>
      <c r="C30" s="116" t="s">
        <v>198</v>
      </c>
      <c r="D30" s="240"/>
      <c r="E30" s="205"/>
      <c r="F30" s="168"/>
    </row>
    <row r="31" spans="1:6" x14ac:dyDescent="0.3">
      <c r="A31" s="120" t="s">
        <v>39</v>
      </c>
      <c r="B31" s="120" t="s">
        <v>334</v>
      </c>
      <c r="C31" s="121" t="s">
        <v>134</v>
      </c>
      <c r="D31" s="241"/>
      <c r="E31" s="191"/>
      <c r="F31" s="170"/>
    </row>
    <row r="32" spans="1:6" x14ac:dyDescent="0.3">
      <c r="A32" s="120"/>
      <c r="B32" s="120"/>
      <c r="C32" s="121"/>
      <c r="D32" s="241"/>
      <c r="E32" s="191"/>
      <c r="F32" s="170"/>
    </row>
    <row r="33" spans="1:6" ht="98" x14ac:dyDescent="0.3">
      <c r="A33" s="120"/>
      <c r="B33" s="120" t="s">
        <v>255</v>
      </c>
      <c r="C33" s="260" t="s">
        <v>849</v>
      </c>
      <c r="D33" s="241"/>
      <c r="E33" s="191"/>
      <c r="F33" s="170"/>
    </row>
    <row r="34" spans="1:6" x14ac:dyDescent="0.3">
      <c r="A34" s="120"/>
      <c r="B34" s="120"/>
      <c r="C34" s="121" t="s">
        <v>213</v>
      </c>
      <c r="D34" s="241">
        <v>1</v>
      </c>
      <c r="E34" s="191"/>
      <c r="F34" s="171">
        <f>+E34*D34</f>
        <v>0</v>
      </c>
    </row>
    <row r="35" spans="1:6" x14ac:dyDescent="0.3">
      <c r="A35" s="120"/>
      <c r="B35" s="120"/>
      <c r="C35" s="153"/>
      <c r="D35" s="241"/>
      <c r="E35" s="191"/>
      <c r="F35" s="170"/>
    </row>
    <row r="36" spans="1:6" x14ac:dyDescent="0.3">
      <c r="A36" s="120"/>
      <c r="B36" s="120"/>
      <c r="C36" s="121" t="s">
        <v>334</v>
      </c>
      <c r="D36" s="241"/>
      <c r="E36" s="191"/>
      <c r="F36" s="170"/>
    </row>
    <row r="37" spans="1:6" x14ac:dyDescent="0.3">
      <c r="A37" s="120" t="s">
        <v>215</v>
      </c>
      <c r="B37" s="120" t="s">
        <v>334</v>
      </c>
      <c r="C37" s="121" t="s">
        <v>292</v>
      </c>
      <c r="D37" s="241"/>
      <c r="E37" s="191"/>
      <c r="F37" s="170"/>
    </row>
    <row r="38" spans="1:6" x14ac:dyDescent="0.3">
      <c r="A38" s="120"/>
      <c r="B38" s="120"/>
      <c r="C38" s="121"/>
      <c r="D38" s="241"/>
      <c r="E38" s="191"/>
      <c r="F38" s="170"/>
    </row>
    <row r="39" spans="1:6" ht="28" x14ac:dyDescent="0.3">
      <c r="A39" s="120"/>
      <c r="B39" s="120" t="s">
        <v>178</v>
      </c>
      <c r="C39" s="121" t="s">
        <v>123</v>
      </c>
      <c r="D39" s="241"/>
      <c r="E39" s="191"/>
      <c r="F39" s="170"/>
    </row>
    <row r="40" spans="1:6" x14ac:dyDescent="0.3">
      <c r="A40" s="120" t="s">
        <v>334</v>
      </c>
      <c r="B40" s="120" t="s">
        <v>334</v>
      </c>
      <c r="C40" s="121" t="s">
        <v>213</v>
      </c>
      <c r="D40" s="241">
        <v>1</v>
      </c>
      <c r="E40" s="191"/>
      <c r="F40" s="171">
        <f>D40*E40</f>
        <v>0</v>
      </c>
    </row>
    <row r="41" spans="1:6" x14ac:dyDescent="0.3">
      <c r="A41" s="120"/>
      <c r="B41" s="120"/>
      <c r="C41" s="121"/>
      <c r="D41" s="241"/>
      <c r="E41" s="191"/>
      <c r="F41" s="170"/>
    </row>
    <row r="42" spans="1:6" ht="28" x14ac:dyDescent="0.3">
      <c r="A42" s="120"/>
      <c r="B42" s="120" t="s">
        <v>51</v>
      </c>
      <c r="C42" s="121" t="s">
        <v>843</v>
      </c>
      <c r="D42" s="241"/>
      <c r="E42" s="191"/>
      <c r="F42" s="170"/>
    </row>
    <row r="43" spans="1:6" x14ac:dyDescent="0.3">
      <c r="A43" s="120" t="s">
        <v>334</v>
      </c>
      <c r="B43" s="120" t="s">
        <v>334</v>
      </c>
      <c r="C43" s="121" t="s">
        <v>844</v>
      </c>
      <c r="D43" s="241">
        <v>1</v>
      </c>
      <c r="E43" s="191"/>
      <c r="F43" s="171">
        <f>D43*E43</f>
        <v>0</v>
      </c>
    </row>
    <row r="44" spans="1:6" x14ac:dyDescent="0.3">
      <c r="A44" s="120"/>
      <c r="B44" s="120"/>
      <c r="C44" s="121"/>
      <c r="D44" s="241"/>
      <c r="E44" s="191"/>
      <c r="F44" s="170"/>
    </row>
    <row r="45" spans="1:6" ht="28" x14ac:dyDescent="0.3">
      <c r="A45" s="120"/>
      <c r="B45" s="120" t="s">
        <v>253</v>
      </c>
      <c r="C45" s="121" t="s">
        <v>331</v>
      </c>
      <c r="D45" s="241"/>
      <c r="E45" s="191"/>
      <c r="F45" s="170"/>
    </row>
    <row r="46" spans="1:6" x14ac:dyDescent="0.3">
      <c r="A46" s="120"/>
      <c r="B46" s="120"/>
      <c r="C46" s="121" t="s">
        <v>334</v>
      </c>
      <c r="D46" s="241"/>
      <c r="E46" s="191"/>
      <c r="F46" s="170"/>
    </row>
    <row r="47" spans="1:6" ht="28" x14ac:dyDescent="0.3">
      <c r="A47" s="120"/>
      <c r="B47" s="120"/>
      <c r="C47" s="121" t="s">
        <v>819</v>
      </c>
      <c r="D47" s="241"/>
      <c r="E47" s="191"/>
      <c r="F47" s="170"/>
    </row>
    <row r="48" spans="1:6" x14ac:dyDescent="0.3">
      <c r="A48" s="120"/>
      <c r="B48" s="120"/>
      <c r="C48" s="121" t="s">
        <v>334</v>
      </c>
      <c r="D48" s="241"/>
      <c r="E48" s="191"/>
      <c r="F48" s="170"/>
    </row>
    <row r="49" spans="1:6" x14ac:dyDescent="0.3">
      <c r="A49" s="120" t="s">
        <v>334</v>
      </c>
      <c r="B49" s="120" t="s">
        <v>334</v>
      </c>
      <c r="C49" s="121" t="s">
        <v>278</v>
      </c>
      <c r="D49" s="241">
        <v>0</v>
      </c>
      <c r="E49" s="191"/>
      <c r="F49" s="171">
        <f>D49*E49</f>
        <v>0</v>
      </c>
    </row>
    <row r="50" spans="1:6" x14ac:dyDescent="0.3">
      <c r="A50" s="120"/>
      <c r="B50" s="120"/>
      <c r="C50" s="121"/>
      <c r="D50" s="241"/>
      <c r="E50" s="191"/>
      <c r="F50" s="170"/>
    </row>
    <row r="51" spans="1:6" ht="42" x14ac:dyDescent="0.3">
      <c r="A51" s="120"/>
      <c r="B51" s="120" t="s">
        <v>163</v>
      </c>
      <c r="C51" s="121" t="s">
        <v>118</v>
      </c>
      <c r="D51" s="241"/>
      <c r="E51" s="191"/>
      <c r="F51" s="170"/>
    </row>
    <row r="52" spans="1:6" x14ac:dyDescent="0.3">
      <c r="A52" s="120"/>
      <c r="B52" s="120"/>
      <c r="C52" s="121" t="s">
        <v>334</v>
      </c>
      <c r="D52" s="241"/>
      <c r="E52" s="191"/>
      <c r="F52" s="170"/>
    </row>
    <row r="53" spans="1:6" x14ac:dyDescent="0.3">
      <c r="A53" s="120"/>
      <c r="B53" s="120"/>
      <c r="C53" s="121" t="s">
        <v>14</v>
      </c>
      <c r="D53" s="241"/>
      <c r="E53" s="191"/>
      <c r="F53" s="170"/>
    </row>
    <row r="54" spans="1:6" x14ac:dyDescent="0.3">
      <c r="A54" s="120"/>
      <c r="B54" s="120"/>
      <c r="C54" s="121" t="s">
        <v>334</v>
      </c>
      <c r="D54" s="241"/>
      <c r="E54" s="191"/>
      <c r="F54" s="170"/>
    </row>
    <row r="55" spans="1:6" x14ac:dyDescent="0.3">
      <c r="A55" s="120" t="s">
        <v>334</v>
      </c>
      <c r="B55" s="120" t="s">
        <v>334</v>
      </c>
      <c r="C55" s="121" t="s">
        <v>278</v>
      </c>
      <c r="D55" s="241">
        <v>12</v>
      </c>
      <c r="E55" s="191"/>
      <c r="F55" s="171">
        <f>D55*E55</f>
        <v>0</v>
      </c>
    </row>
    <row r="56" spans="1:6" x14ac:dyDescent="0.3">
      <c r="A56" s="120" t="s">
        <v>71</v>
      </c>
      <c r="B56" s="120" t="s">
        <v>334</v>
      </c>
      <c r="C56" s="121" t="s">
        <v>197</v>
      </c>
      <c r="D56" s="241"/>
      <c r="E56" s="191"/>
      <c r="F56" s="170"/>
    </row>
    <row r="57" spans="1:6" x14ac:dyDescent="0.3">
      <c r="A57" s="120"/>
      <c r="B57" s="120"/>
      <c r="C57" s="121"/>
      <c r="D57" s="241"/>
      <c r="E57" s="191"/>
      <c r="F57" s="170"/>
    </row>
    <row r="58" spans="1:6" x14ac:dyDescent="0.3">
      <c r="A58" s="120"/>
      <c r="B58" s="120" t="s">
        <v>227</v>
      </c>
      <c r="C58" s="121" t="s">
        <v>184</v>
      </c>
      <c r="D58" s="241"/>
      <c r="E58" s="191"/>
      <c r="F58" s="170"/>
    </row>
    <row r="59" spans="1:6" x14ac:dyDescent="0.3">
      <c r="A59" s="120" t="s">
        <v>334</v>
      </c>
      <c r="B59" s="120" t="s">
        <v>334</v>
      </c>
      <c r="C59" s="206" t="s">
        <v>834</v>
      </c>
      <c r="D59" s="242">
        <v>1</v>
      </c>
      <c r="E59" s="207">
        <v>1000</v>
      </c>
      <c r="F59" s="171">
        <f>D59*E59</f>
        <v>1000</v>
      </c>
    </row>
    <row r="60" spans="1:6" ht="14.5" x14ac:dyDescent="0.35">
      <c r="A60" s="126"/>
      <c r="B60" s="126"/>
      <c r="C60" s="127" t="s">
        <v>44</v>
      </c>
      <c r="D60" s="243" t="s">
        <v>334</v>
      </c>
      <c r="E60" s="208" t="s">
        <v>334</v>
      </c>
      <c r="F60" s="174">
        <f>SUM(F6:F59)</f>
        <v>1000</v>
      </c>
    </row>
    <row r="61" spans="1:6" x14ac:dyDescent="0.3">
      <c r="A61" s="110" t="s">
        <v>321</v>
      </c>
      <c r="B61" s="110" t="s">
        <v>334</v>
      </c>
      <c r="C61" s="111" t="s">
        <v>225</v>
      </c>
      <c r="D61" s="239"/>
      <c r="E61" s="204"/>
      <c r="F61" s="165"/>
    </row>
    <row r="62" spans="1:6" x14ac:dyDescent="0.3">
      <c r="A62" s="115" t="s">
        <v>250</v>
      </c>
      <c r="B62" s="115" t="s">
        <v>334</v>
      </c>
      <c r="C62" s="116" t="s">
        <v>334</v>
      </c>
      <c r="D62" s="240"/>
      <c r="E62" s="205"/>
      <c r="F62" s="168"/>
    </row>
    <row r="63" spans="1:6" x14ac:dyDescent="0.3">
      <c r="A63" s="120"/>
      <c r="B63" s="120"/>
      <c r="C63" s="121"/>
      <c r="D63" s="241"/>
      <c r="E63" s="191"/>
      <c r="F63" s="170"/>
    </row>
    <row r="64" spans="1:6" x14ac:dyDescent="0.3">
      <c r="A64" s="120"/>
      <c r="B64" s="120" t="s">
        <v>156</v>
      </c>
      <c r="C64" s="121" t="s">
        <v>282</v>
      </c>
      <c r="D64" s="241"/>
      <c r="E64" s="191"/>
      <c r="F64" s="170"/>
    </row>
    <row r="65" spans="1:6" x14ac:dyDescent="0.3">
      <c r="A65" s="120"/>
      <c r="B65" s="120"/>
      <c r="C65" s="121" t="s">
        <v>334</v>
      </c>
      <c r="D65" s="241"/>
      <c r="E65" s="191"/>
      <c r="F65" s="170"/>
    </row>
    <row r="66" spans="1:6" x14ac:dyDescent="0.3">
      <c r="A66" s="120"/>
      <c r="B66" s="120"/>
      <c r="C66" s="121" t="s">
        <v>272</v>
      </c>
      <c r="D66" s="241"/>
      <c r="E66" s="191"/>
      <c r="F66" s="170"/>
    </row>
    <row r="67" spans="1:6" x14ac:dyDescent="0.3">
      <c r="A67" s="120"/>
      <c r="B67" s="120"/>
      <c r="C67" s="121" t="s">
        <v>291</v>
      </c>
      <c r="D67" s="241"/>
      <c r="E67" s="191"/>
      <c r="F67" s="170"/>
    </row>
    <row r="68" spans="1:6" x14ac:dyDescent="0.3">
      <c r="A68" s="120" t="s">
        <v>334</v>
      </c>
      <c r="B68" s="120" t="s">
        <v>334</v>
      </c>
      <c r="C68" s="121" t="s">
        <v>327</v>
      </c>
      <c r="D68" s="241">
        <v>8.3999999999999986</v>
      </c>
      <c r="E68" s="191"/>
      <c r="F68" s="171">
        <f>D68*E68</f>
        <v>0</v>
      </c>
    </row>
    <row r="69" spans="1:6" x14ac:dyDescent="0.3">
      <c r="A69" s="120"/>
      <c r="B69" s="120"/>
      <c r="C69" s="121"/>
      <c r="D69" s="241"/>
      <c r="E69" s="191"/>
      <c r="F69" s="170"/>
    </row>
    <row r="70" spans="1:6" ht="28" x14ac:dyDescent="0.3">
      <c r="A70" s="120"/>
      <c r="B70" s="120" t="s">
        <v>115</v>
      </c>
      <c r="C70" s="121" t="s">
        <v>196</v>
      </c>
      <c r="D70" s="241"/>
      <c r="E70" s="191"/>
      <c r="F70" s="170"/>
    </row>
    <row r="71" spans="1:6" x14ac:dyDescent="0.3">
      <c r="A71" s="120"/>
      <c r="B71" s="120"/>
      <c r="C71" s="121" t="s">
        <v>334</v>
      </c>
      <c r="D71" s="241"/>
      <c r="E71" s="191"/>
      <c r="F71" s="170"/>
    </row>
    <row r="72" spans="1:6" x14ac:dyDescent="0.3">
      <c r="A72" s="120"/>
      <c r="B72" s="120"/>
      <c r="C72" s="121" t="s">
        <v>13</v>
      </c>
      <c r="D72" s="241"/>
      <c r="E72" s="191"/>
      <c r="F72" s="170"/>
    </row>
    <row r="73" spans="1:6" x14ac:dyDescent="0.3">
      <c r="A73" s="120"/>
      <c r="B73" s="120"/>
      <c r="C73" s="121" t="s">
        <v>310</v>
      </c>
      <c r="D73" s="241"/>
      <c r="E73" s="191"/>
      <c r="F73" s="170"/>
    </row>
    <row r="74" spans="1:6" x14ac:dyDescent="0.3">
      <c r="A74" s="120"/>
      <c r="B74" s="120"/>
      <c r="C74" s="121" t="s">
        <v>301</v>
      </c>
      <c r="D74" s="241"/>
      <c r="E74" s="191"/>
      <c r="F74" s="170"/>
    </row>
    <row r="75" spans="1:6" x14ac:dyDescent="0.3">
      <c r="A75" s="120"/>
      <c r="B75" s="120"/>
      <c r="C75" s="121" t="s">
        <v>334</v>
      </c>
      <c r="D75" s="241"/>
      <c r="E75" s="191"/>
      <c r="F75" s="170"/>
    </row>
    <row r="76" spans="1:6" x14ac:dyDescent="0.3">
      <c r="A76" s="120" t="s">
        <v>334</v>
      </c>
      <c r="B76" s="120" t="s">
        <v>334</v>
      </c>
      <c r="C76" s="121" t="s">
        <v>327</v>
      </c>
      <c r="D76" s="241">
        <v>5.0999999999999996</v>
      </c>
      <c r="E76" s="191"/>
      <c r="F76" s="171">
        <f>D76*E76</f>
        <v>0</v>
      </c>
    </row>
    <row r="77" spans="1:6" x14ac:dyDescent="0.3">
      <c r="A77" s="120"/>
      <c r="B77" s="120"/>
      <c r="C77" s="121"/>
      <c r="D77" s="241"/>
      <c r="E77" s="191"/>
      <c r="F77" s="170"/>
    </row>
    <row r="78" spans="1:6" ht="70" x14ac:dyDescent="0.3">
      <c r="A78" s="120"/>
      <c r="B78" s="120" t="s">
        <v>303</v>
      </c>
      <c r="C78" s="121" t="s">
        <v>158</v>
      </c>
      <c r="D78" s="241"/>
      <c r="E78" s="191"/>
      <c r="F78" s="170"/>
    </row>
    <row r="79" spans="1:6" x14ac:dyDescent="0.3">
      <c r="A79" s="120"/>
      <c r="B79" s="120"/>
      <c r="C79" s="121" t="s">
        <v>334</v>
      </c>
      <c r="D79" s="241"/>
      <c r="E79" s="191"/>
      <c r="F79" s="170"/>
    </row>
    <row r="80" spans="1:6" ht="28" x14ac:dyDescent="0.3">
      <c r="A80" s="120"/>
      <c r="B80" s="120"/>
      <c r="C80" s="121" t="s">
        <v>109</v>
      </c>
      <c r="D80" s="241"/>
      <c r="E80" s="191"/>
      <c r="F80" s="170"/>
    </row>
    <row r="81" spans="1:6" x14ac:dyDescent="0.3">
      <c r="A81" s="120"/>
      <c r="B81" s="120"/>
      <c r="C81" s="121" t="s">
        <v>173</v>
      </c>
      <c r="D81" s="241"/>
      <c r="E81" s="191"/>
      <c r="F81" s="170"/>
    </row>
    <row r="82" spans="1:6" x14ac:dyDescent="0.3">
      <c r="A82" s="120"/>
      <c r="B82" s="120"/>
      <c r="C82" s="121" t="s">
        <v>242</v>
      </c>
      <c r="D82" s="241"/>
      <c r="E82" s="191"/>
      <c r="F82" s="170"/>
    </row>
    <row r="83" spans="1:6" x14ac:dyDescent="0.3">
      <c r="A83" s="120"/>
      <c r="B83" s="120"/>
      <c r="C83" s="121" t="s">
        <v>211</v>
      </c>
      <c r="D83" s="241"/>
      <c r="E83" s="191"/>
      <c r="F83" s="170"/>
    </row>
    <row r="84" spans="1:6" x14ac:dyDescent="0.3">
      <c r="A84" s="120"/>
      <c r="B84" s="120"/>
      <c r="C84" s="121" t="s">
        <v>306</v>
      </c>
      <c r="D84" s="241"/>
      <c r="E84" s="191"/>
      <c r="F84" s="170"/>
    </row>
    <row r="85" spans="1:6" x14ac:dyDescent="0.3">
      <c r="A85" s="120"/>
      <c r="B85" s="120"/>
      <c r="C85" s="121" t="s">
        <v>334</v>
      </c>
      <c r="D85" s="241"/>
      <c r="E85" s="191"/>
      <c r="F85" s="170"/>
    </row>
    <row r="86" spans="1:6" x14ac:dyDescent="0.3">
      <c r="A86" s="120" t="s">
        <v>334</v>
      </c>
      <c r="B86" s="120" t="s">
        <v>334</v>
      </c>
      <c r="C86" s="121" t="s">
        <v>327</v>
      </c>
      <c r="D86" s="241">
        <v>815.9</v>
      </c>
      <c r="E86" s="191"/>
      <c r="F86" s="171">
        <f>D86*E86</f>
        <v>0</v>
      </c>
    </row>
    <row r="87" spans="1:6" x14ac:dyDescent="0.3">
      <c r="A87" s="115" t="s">
        <v>2</v>
      </c>
      <c r="B87" s="115" t="s">
        <v>334</v>
      </c>
      <c r="C87" s="116" t="s">
        <v>234</v>
      </c>
      <c r="D87" s="240"/>
      <c r="E87" s="205"/>
      <c r="F87" s="168"/>
    </row>
    <row r="88" spans="1:6" x14ac:dyDescent="0.3">
      <c r="A88" s="120"/>
      <c r="B88" s="120"/>
      <c r="C88" s="121"/>
      <c r="D88" s="241"/>
      <c r="E88" s="191"/>
      <c r="F88" s="170"/>
    </row>
    <row r="89" spans="1:6" x14ac:dyDescent="0.3">
      <c r="A89" s="120"/>
      <c r="B89" s="120" t="s">
        <v>156</v>
      </c>
      <c r="C89" s="121" t="s">
        <v>50</v>
      </c>
      <c r="D89" s="241"/>
      <c r="E89" s="191"/>
      <c r="F89" s="170"/>
    </row>
    <row r="90" spans="1:6" x14ac:dyDescent="0.3">
      <c r="A90" s="120"/>
      <c r="B90" s="120"/>
      <c r="C90" s="121" t="s">
        <v>334</v>
      </c>
      <c r="D90" s="241"/>
      <c r="E90" s="191"/>
      <c r="F90" s="170"/>
    </row>
    <row r="91" spans="1:6" x14ac:dyDescent="0.3">
      <c r="A91" s="120"/>
      <c r="B91" s="120"/>
      <c r="C91" s="121" t="s">
        <v>35</v>
      </c>
      <c r="D91" s="241"/>
      <c r="E91" s="191"/>
      <c r="F91" s="170"/>
    </row>
    <row r="92" spans="1:6" x14ac:dyDescent="0.3">
      <c r="A92" s="120"/>
      <c r="B92" s="120"/>
      <c r="C92" s="121" t="s">
        <v>334</v>
      </c>
      <c r="D92" s="241"/>
      <c r="E92" s="191"/>
      <c r="F92" s="170"/>
    </row>
    <row r="93" spans="1:6" x14ac:dyDescent="0.3">
      <c r="A93" s="120" t="s">
        <v>334</v>
      </c>
      <c r="B93" s="120" t="s">
        <v>334</v>
      </c>
      <c r="C93" s="121" t="s">
        <v>139</v>
      </c>
      <c r="D93" s="241">
        <v>70.199999999999989</v>
      </c>
      <c r="E93" s="191"/>
      <c r="F93" s="171">
        <f>D93*E93</f>
        <v>0</v>
      </c>
    </row>
    <row r="94" spans="1:6" ht="28" x14ac:dyDescent="0.3">
      <c r="A94" s="115" t="s">
        <v>70</v>
      </c>
      <c r="B94" s="115" t="s">
        <v>334</v>
      </c>
      <c r="C94" s="116" t="s">
        <v>150</v>
      </c>
      <c r="D94" s="240"/>
      <c r="E94" s="205"/>
      <c r="F94" s="168"/>
    </row>
    <row r="95" spans="1:6" x14ac:dyDescent="0.3">
      <c r="A95" s="120"/>
      <c r="B95" s="120"/>
      <c r="C95" s="121"/>
      <c r="D95" s="241"/>
      <c r="E95" s="191"/>
      <c r="F95" s="170"/>
    </row>
    <row r="96" spans="1:6" x14ac:dyDescent="0.3">
      <c r="A96" s="120"/>
      <c r="B96" s="120" t="s">
        <v>47</v>
      </c>
      <c r="C96" s="121" t="s">
        <v>193</v>
      </c>
      <c r="D96" s="241"/>
      <c r="E96" s="191"/>
      <c r="F96" s="170"/>
    </row>
    <row r="97" spans="1:6" x14ac:dyDescent="0.3">
      <c r="A97" s="120"/>
      <c r="B97" s="120"/>
      <c r="C97" s="121" t="s">
        <v>334</v>
      </c>
      <c r="D97" s="241"/>
      <c r="E97" s="191"/>
      <c r="F97" s="170"/>
    </row>
    <row r="98" spans="1:6" x14ac:dyDescent="0.3">
      <c r="A98" s="120"/>
      <c r="B98" s="120"/>
      <c r="C98" s="121" t="s">
        <v>42</v>
      </c>
      <c r="D98" s="241"/>
      <c r="E98" s="191"/>
      <c r="F98" s="170"/>
    </row>
    <row r="99" spans="1:6" x14ac:dyDescent="0.3">
      <c r="A99" s="120"/>
      <c r="B99" s="120"/>
      <c r="C99" s="121" t="s">
        <v>28</v>
      </c>
      <c r="D99" s="241"/>
      <c r="E99" s="191"/>
      <c r="F99" s="170"/>
    </row>
    <row r="100" spans="1:6" x14ac:dyDescent="0.3">
      <c r="A100" s="120"/>
      <c r="B100" s="120"/>
      <c r="C100" s="121" t="s">
        <v>334</v>
      </c>
      <c r="D100" s="241"/>
      <c r="E100" s="191"/>
      <c r="F100" s="170"/>
    </row>
    <row r="101" spans="1:6" x14ac:dyDescent="0.3">
      <c r="A101" s="120" t="s">
        <v>334</v>
      </c>
      <c r="B101" s="120" t="s">
        <v>334</v>
      </c>
      <c r="C101" s="121" t="s">
        <v>327</v>
      </c>
      <c r="D101" s="241">
        <v>193.39999999999998</v>
      </c>
      <c r="E101" s="191"/>
      <c r="F101" s="171">
        <f>D101*E101</f>
        <v>0</v>
      </c>
    </row>
    <row r="102" spans="1:6" x14ac:dyDescent="0.3">
      <c r="A102" s="120"/>
      <c r="B102" s="120"/>
      <c r="C102" s="121"/>
      <c r="D102" s="241"/>
      <c r="E102" s="191"/>
      <c r="F102" s="170"/>
    </row>
    <row r="103" spans="1:6" ht="42" x14ac:dyDescent="0.3">
      <c r="A103" s="120"/>
      <c r="B103" s="120" t="s">
        <v>176</v>
      </c>
      <c r="C103" s="121" t="s">
        <v>164</v>
      </c>
      <c r="D103" s="241"/>
      <c r="E103" s="191"/>
      <c r="F103" s="170"/>
    </row>
    <row r="104" spans="1:6" x14ac:dyDescent="0.3">
      <c r="A104" s="120"/>
      <c r="B104" s="120"/>
      <c r="C104" s="121" t="s">
        <v>334</v>
      </c>
      <c r="D104" s="241"/>
      <c r="E104" s="191"/>
      <c r="F104" s="170"/>
    </row>
    <row r="105" spans="1:6" x14ac:dyDescent="0.3">
      <c r="A105" s="120"/>
      <c r="B105" s="120"/>
      <c r="C105" s="121" t="s">
        <v>92</v>
      </c>
      <c r="D105" s="241"/>
      <c r="E105" s="191"/>
      <c r="F105" s="170"/>
    </row>
    <row r="106" spans="1:6" x14ac:dyDescent="0.3">
      <c r="A106" s="120"/>
      <c r="B106" s="120"/>
      <c r="C106" s="121" t="s">
        <v>298</v>
      </c>
      <c r="D106" s="241"/>
      <c r="E106" s="191"/>
      <c r="F106" s="170"/>
    </row>
    <row r="107" spans="1:6" x14ac:dyDescent="0.3">
      <c r="A107" s="120"/>
      <c r="B107" s="120"/>
      <c r="C107" s="121" t="s">
        <v>169</v>
      </c>
      <c r="D107" s="241"/>
      <c r="E107" s="191"/>
      <c r="F107" s="170"/>
    </row>
    <row r="108" spans="1:6" x14ac:dyDescent="0.3">
      <c r="A108" s="120"/>
      <c r="B108" s="120"/>
      <c r="C108" s="121" t="s">
        <v>237</v>
      </c>
      <c r="D108" s="241"/>
      <c r="E108" s="191"/>
      <c r="F108" s="170"/>
    </row>
    <row r="109" spans="1:6" ht="28" x14ac:dyDescent="0.3">
      <c r="A109" s="120"/>
      <c r="B109" s="120"/>
      <c r="C109" s="121" t="s">
        <v>267</v>
      </c>
      <c r="D109" s="241"/>
      <c r="E109" s="191"/>
      <c r="F109" s="170"/>
    </row>
    <row r="110" spans="1:6" x14ac:dyDescent="0.3">
      <c r="A110" s="120"/>
      <c r="B110" s="120"/>
      <c r="C110" s="121" t="s">
        <v>334</v>
      </c>
      <c r="D110" s="241"/>
      <c r="E110" s="191"/>
      <c r="F110" s="170"/>
    </row>
    <row r="111" spans="1:6" x14ac:dyDescent="0.3">
      <c r="A111" s="120" t="s">
        <v>334</v>
      </c>
      <c r="B111" s="120" t="s">
        <v>334</v>
      </c>
      <c r="C111" s="121" t="s">
        <v>327</v>
      </c>
      <c r="D111" s="241">
        <v>398.4</v>
      </c>
      <c r="E111" s="191"/>
      <c r="F111" s="171">
        <f>D111*E111</f>
        <v>0</v>
      </c>
    </row>
    <row r="112" spans="1:6" x14ac:dyDescent="0.3">
      <c r="A112" s="115" t="s">
        <v>214</v>
      </c>
      <c r="B112" s="115" t="s">
        <v>334</v>
      </c>
      <c r="C112" s="116" t="s">
        <v>288</v>
      </c>
      <c r="D112" s="240"/>
      <c r="E112" s="205"/>
      <c r="F112" s="168"/>
    </row>
    <row r="113" spans="1:6" x14ac:dyDescent="0.3">
      <c r="A113" s="120"/>
      <c r="B113" s="120"/>
      <c r="C113" s="121"/>
      <c r="D113" s="241"/>
      <c r="E113" s="191"/>
      <c r="F113" s="170"/>
    </row>
    <row r="114" spans="1:6" ht="28" x14ac:dyDescent="0.3">
      <c r="A114" s="120"/>
      <c r="B114" s="120" t="s">
        <v>249</v>
      </c>
      <c r="C114" s="121" t="s">
        <v>78</v>
      </c>
      <c r="D114" s="241"/>
      <c r="E114" s="191"/>
      <c r="F114" s="170"/>
    </row>
    <row r="115" spans="1:6" x14ac:dyDescent="0.3">
      <c r="A115" s="120"/>
      <c r="B115" s="120"/>
      <c r="C115" s="121" t="s">
        <v>334</v>
      </c>
      <c r="D115" s="241"/>
      <c r="E115" s="191"/>
      <c r="F115" s="170"/>
    </row>
    <row r="116" spans="1:6" x14ac:dyDescent="0.3">
      <c r="A116" s="120"/>
      <c r="B116" s="120"/>
      <c r="C116" s="121" t="s">
        <v>276</v>
      </c>
      <c r="D116" s="241"/>
      <c r="E116" s="191"/>
      <c r="F116" s="170"/>
    </row>
    <row r="117" spans="1:6" x14ac:dyDescent="0.3">
      <c r="A117" s="120"/>
      <c r="B117" s="120"/>
      <c r="C117" s="121" t="s">
        <v>334</v>
      </c>
      <c r="D117" s="241"/>
      <c r="E117" s="191"/>
      <c r="F117" s="170"/>
    </row>
    <row r="118" spans="1:6" x14ac:dyDescent="0.3">
      <c r="A118" s="120" t="s">
        <v>334</v>
      </c>
      <c r="B118" s="120" t="s">
        <v>334</v>
      </c>
      <c r="C118" s="121" t="s">
        <v>139</v>
      </c>
      <c r="D118" s="241">
        <v>100</v>
      </c>
      <c r="E118" s="191"/>
      <c r="F118" s="171">
        <f>D118*E118</f>
        <v>0</v>
      </c>
    </row>
    <row r="119" spans="1:6" x14ac:dyDescent="0.3">
      <c r="A119" s="120"/>
      <c r="B119" s="120"/>
      <c r="C119" s="121"/>
      <c r="D119" s="241"/>
      <c r="E119" s="191"/>
      <c r="F119" s="170"/>
    </row>
    <row r="120" spans="1:6" x14ac:dyDescent="0.3">
      <c r="A120" s="120"/>
      <c r="B120" s="120" t="s">
        <v>261</v>
      </c>
      <c r="C120" s="121" t="s">
        <v>73</v>
      </c>
      <c r="D120" s="241"/>
      <c r="E120" s="191"/>
      <c r="F120" s="170"/>
    </row>
    <row r="121" spans="1:6" x14ac:dyDescent="0.3">
      <c r="A121" s="120" t="s">
        <v>334</v>
      </c>
      <c r="B121" s="120" t="s">
        <v>334</v>
      </c>
      <c r="C121" s="121" t="s">
        <v>139</v>
      </c>
      <c r="D121" s="241">
        <v>100</v>
      </c>
      <c r="E121" s="191"/>
      <c r="F121" s="171">
        <f>D121*E121</f>
        <v>0</v>
      </c>
    </row>
    <row r="122" spans="1:6" x14ac:dyDescent="0.3">
      <c r="A122" s="115" t="s">
        <v>43</v>
      </c>
      <c r="B122" s="115" t="s">
        <v>334</v>
      </c>
      <c r="C122" s="116" t="s">
        <v>121</v>
      </c>
      <c r="D122" s="240"/>
      <c r="E122" s="205"/>
      <c r="F122" s="168"/>
    </row>
    <row r="123" spans="1:6" x14ac:dyDescent="0.3">
      <c r="A123" s="120"/>
      <c r="B123" s="120"/>
      <c r="C123" s="121"/>
      <c r="D123" s="241"/>
      <c r="E123" s="191"/>
      <c r="F123" s="170"/>
    </row>
    <row r="124" spans="1:6" x14ac:dyDescent="0.3">
      <c r="A124" s="120"/>
      <c r="B124" s="120" t="s">
        <v>255</v>
      </c>
      <c r="C124" s="121" t="s">
        <v>186</v>
      </c>
      <c r="D124" s="241"/>
      <c r="E124" s="191"/>
      <c r="F124" s="170"/>
    </row>
    <row r="125" spans="1:6" x14ac:dyDescent="0.3">
      <c r="A125" s="120"/>
      <c r="B125" s="120"/>
      <c r="C125" s="121" t="s">
        <v>334</v>
      </c>
      <c r="D125" s="241"/>
      <c r="E125" s="191"/>
      <c r="F125" s="170"/>
    </row>
    <row r="126" spans="1:6" ht="28" x14ac:dyDescent="0.3">
      <c r="A126" s="120"/>
      <c r="B126" s="120"/>
      <c r="C126" s="121" t="s">
        <v>170</v>
      </c>
      <c r="D126" s="241"/>
      <c r="E126" s="191"/>
      <c r="F126" s="170"/>
    </row>
    <row r="127" spans="1:6" ht="28" x14ac:dyDescent="0.3">
      <c r="A127" s="120"/>
      <c r="B127" s="120"/>
      <c r="C127" s="153" t="s">
        <v>108</v>
      </c>
      <c r="D127" s="241"/>
      <c r="E127" s="191"/>
      <c r="F127" s="170"/>
    </row>
    <row r="128" spans="1:6" x14ac:dyDescent="0.3">
      <c r="A128" s="120"/>
      <c r="B128" s="120"/>
      <c r="C128" s="121" t="s">
        <v>233</v>
      </c>
      <c r="D128" s="241"/>
      <c r="E128" s="191"/>
      <c r="F128" s="170"/>
    </row>
    <row r="129" spans="1:6" x14ac:dyDescent="0.3">
      <c r="A129" s="120"/>
      <c r="B129" s="120"/>
      <c r="C129" s="121" t="s">
        <v>12</v>
      </c>
      <c r="D129" s="241"/>
      <c r="E129" s="191"/>
      <c r="F129" s="170"/>
    </row>
    <row r="130" spans="1:6" x14ac:dyDescent="0.3">
      <c r="A130" s="120"/>
      <c r="B130" s="120"/>
      <c r="C130" s="121" t="s">
        <v>280</v>
      </c>
      <c r="D130" s="241"/>
      <c r="E130" s="191"/>
      <c r="F130" s="170"/>
    </row>
    <row r="131" spans="1:6" x14ac:dyDescent="0.3">
      <c r="A131" s="120"/>
      <c r="B131" s="120"/>
      <c r="C131" s="121" t="s">
        <v>334</v>
      </c>
      <c r="D131" s="241"/>
      <c r="E131" s="191"/>
      <c r="F131" s="170"/>
    </row>
    <row r="132" spans="1:6" x14ac:dyDescent="0.3">
      <c r="A132" s="120" t="s">
        <v>334</v>
      </c>
      <c r="B132" s="120" t="s">
        <v>334</v>
      </c>
      <c r="C132" s="121" t="s">
        <v>139</v>
      </c>
      <c r="D132" s="241">
        <v>254</v>
      </c>
      <c r="E132" s="191"/>
      <c r="F132" s="171">
        <f>D132*E132</f>
        <v>0</v>
      </c>
    </row>
    <row r="133" spans="1:6" x14ac:dyDescent="0.3">
      <c r="A133" s="120"/>
      <c r="B133" s="120"/>
      <c r="C133" s="121"/>
      <c r="D133" s="241"/>
      <c r="E133" s="191"/>
      <c r="F133" s="170"/>
    </row>
    <row r="134" spans="1:6" ht="28" x14ac:dyDescent="0.3">
      <c r="A134" s="120"/>
      <c r="B134" s="120" t="s">
        <v>3</v>
      </c>
      <c r="C134" s="121" t="s">
        <v>75</v>
      </c>
      <c r="D134" s="241"/>
      <c r="E134" s="191"/>
      <c r="F134" s="170"/>
    </row>
    <row r="135" spans="1:6" x14ac:dyDescent="0.3">
      <c r="A135" s="120" t="s">
        <v>334</v>
      </c>
      <c r="B135" s="120" t="s">
        <v>334</v>
      </c>
      <c r="C135" s="121" t="s">
        <v>139</v>
      </c>
      <c r="D135" s="241">
        <v>254</v>
      </c>
      <c r="E135" s="191"/>
      <c r="F135" s="171">
        <f>D135*E135</f>
        <v>0</v>
      </c>
    </row>
    <row r="136" spans="1:6" ht="28" x14ac:dyDescent="0.3">
      <c r="A136" s="115" t="s">
        <v>183</v>
      </c>
      <c r="B136" s="115" t="s">
        <v>334</v>
      </c>
      <c r="C136" s="116" t="s">
        <v>175</v>
      </c>
      <c r="D136" s="240"/>
      <c r="E136" s="205"/>
      <c r="F136" s="168"/>
    </row>
    <row r="137" spans="1:6" x14ac:dyDescent="0.3">
      <c r="A137" s="120"/>
      <c r="B137" s="120"/>
      <c r="C137" s="121"/>
      <c r="D137" s="241"/>
      <c r="E137" s="191"/>
      <c r="F137" s="170"/>
    </row>
    <row r="138" spans="1:6" x14ac:dyDescent="0.3">
      <c r="A138" s="120"/>
      <c r="B138" s="120" t="s">
        <v>132</v>
      </c>
      <c r="C138" s="121" t="s">
        <v>152</v>
      </c>
      <c r="D138" s="241"/>
      <c r="E138" s="191"/>
      <c r="F138" s="170"/>
    </row>
    <row r="139" spans="1:6" x14ac:dyDescent="0.3">
      <c r="A139" s="120"/>
      <c r="B139" s="120"/>
      <c r="C139" s="121" t="s">
        <v>334</v>
      </c>
      <c r="D139" s="241"/>
      <c r="E139" s="191"/>
      <c r="F139" s="170"/>
    </row>
    <row r="140" spans="1:6" x14ac:dyDescent="0.3">
      <c r="A140" s="120"/>
      <c r="B140" s="120"/>
      <c r="C140" s="121" t="s">
        <v>287</v>
      </c>
      <c r="D140" s="241"/>
      <c r="E140" s="191"/>
      <c r="F140" s="170"/>
    </row>
    <row r="141" spans="1:6" x14ac:dyDescent="0.3">
      <c r="A141" s="120"/>
      <c r="B141" s="120"/>
      <c r="C141" s="121" t="s">
        <v>334</v>
      </c>
      <c r="D141" s="241"/>
      <c r="E141" s="191"/>
      <c r="F141" s="170"/>
    </row>
    <row r="142" spans="1:6" x14ac:dyDescent="0.3">
      <c r="A142" s="120" t="s">
        <v>334</v>
      </c>
      <c r="B142" s="120" t="s">
        <v>334</v>
      </c>
      <c r="C142" s="121" t="s">
        <v>327</v>
      </c>
      <c r="D142" s="241">
        <v>622.5</v>
      </c>
      <c r="E142" s="191"/>
      <c r="F142" s="171">
        <f>D142*E142</f>
        <v>0</v>
      </c>
    </row>
    <row r="143" spans="1:6" x14ac:dyDescent="0.3">
      <c r="A143" s="120"/>
      <c r="B143" s="120"/>
      <c r="C143" s="121"/>
      <c r="D143" s="241"/>
      <c r="E143" s="191"/>
      <c r="F143" s="170"/>
    </row>
    <row r="144" spans="1:6" ht="28" x14ac:dyDescent="0.3">
      <c r="A144" s="120"/>
      <c r="B144" s="120" t="s">
        <v>3</v>
      </c>
      <c r="C144" s="121" t="s">
        <v>61</v>
      </c>
      <c r="D144" s="241"/>
      <c r="E144" s="191"/>
      <c r="F144" s="170"/>
    </row>
    <row r="145" spans="1:6" x14ac:dyDescent="0.3">
      <c r="A145" s="120" t="s">
        <v>334</v>
      </c>
      <c r="B145" s="120" t="s">
        <v>334</v>
      </c>
      <c r="C145" s="121" t="s">
        <v>327</v>
      </c>
      <c r="D145" s="241">
        <v>8.3999999999999986</v>
      </c>
      <c r="E145" s="191"/>
      <c r="F145" s="171">
        <f>D145*E145</f>
        <v>0</v>
      </c>
    </row>
    <row r="146" spans="1:6" ht="14.5" x14ac:dyDescent="0.35">
      <c r="A146" s="126"/>
      <c r="B146" s="126"/>
      <c r="C146" s="127" t="s">
        <v>271</v>
      </c>
      <c r="D146" s="243" t="s">
        <v>334</v>
      </c>
      <c r="E146" s="208" t="s">
        <v>334</v>
      </c>
      <c r="F146" s="174">
        <f>SUM(F61:F145)</f>
        <v>0</v>
      </c>
    </row>
    <row r="147" spans="1:6" x14ac:dyDescent="0.3">
      <c r="A147" s="110" t="s">
        <v>129</v>
      </c>
      <c r="B147" s="110" t="s">
        <v>334</v>
      </c>
      <c r="C147" s="111" t="s">
        <v>69</v>
      </c>
      <c r="D147" s="239"/>
      <c r="E147" s="204"/>
      <c r="F147" s="165"/>
    </row>
    <row r="148" spans="1:6" x14ac:dyDescent="0.3">
      <c r="A148" s="115" t="s">
        <v>294</v>
      </c>
      <c r="B148" s="115" t="s">
        <v>334</v>
      </c>
      <c r="C148" s="116" t="s">
        <v>179</v>
      </c>
      <c r="D148" s="240"/>
      <c r="E148" s="205"/>
      <c r="F148" s="168"/>
    </row>
    <row r="149" spans="1:6" x14ac:dyDescent="0.3">
      <c r="A149" s="120" t="s">
        <v>246</v>
      </c>
      <c r="B149" s="120" t="s">
        <v>334</v>
      </c>
      <c r="C149" s="121" t="s">
        <v>138</v>
      </c>
      <c r="D149" s="241"/>
      <c r="E149" s="191"/>
      <c r="F149" s="170"/>
    </row>
    <row r="150" spans="1:6" x14ac:dyDescent="0.3">
      <c r="A150" s="120"/>
      <c r="B150" s="120"/>
      <c r="C150" s="121"/>
      <c r="D150" s="241"/>
      <c r="E150" s="191"/>
      <c r="F150" s="170"/>
    </row>
    <row r="151" spans="1:6" ht="28" x14ac:dyDescent="0.3">
      <c r="A151" s="120"/>
      <c r="B151" s="120" t="s">
        <v>190</v>
      </c>
      <c r="C151" s="121" t="s">
        <v>162</v>
      </c>
      <c r="D151" s="241"/>
      <c r="E151" s="191"/>
      <c r="F151" s="170"/>
    </row>
    <row r="152" spans="1:6" x14ac:dyDescent="0.3">
      <c r="A152" s="120"/>
      <c r="B152" s="120"/>
      <c r="C152" s="121" t="s">
        <v>334</v>
      </c>
      <c r="D152" s="241"/>
      <c r="E152" s="191"/>
      <c r="F152" s="170"/>
    </row>
    <row r="153" spans="1:6" x14ac:dyDescent="0.3">
      <c r="A153" s="120"/>
      <c r="B153" s="120"/>
      <c r="C153" s="121" t="s">
        <v>305</v>
      </c>
      <c r="D153" s="241"/>
      <c r="E153" s="191"/>
      <c r="F153" s="170"/>
    </row>
    <row r="154" spans="1:6" x14ac:dyDescent="0.3">
      <c r="A154" s="120"/>
      <c r="B154" s="120"/>
      <c r="C154" s="121" t="s">
        <v>334</v>
      </c>
      <c r="D154" s="241"/>
      <c r="E154" s="191"/>
      <c r="F154" s="170"/>
    </row>
    <row r="155" spans="1:6" x14ac:dyDescent="0.3">
      <c r="A155" s="120" t="s">
        <v>334</v>
      </c>
      <c r="B155" s="120" t="s">
        <v>334</v>
      </c>
      <c r="C155" s="121" t="s">
        <v>327</v>
      </c>
      <c r="D155" s="241">
        <v>21.799999999999997</v>
      </c>
      <c r="E155" s="191"/>
      <c r="F155" s="171">
        <f>D155*E155</f>
        <v>0</v>
      </c>
    </row>
    <row r="156" spans="1:6" ht="28" x14ac:dyDescent="0.3">
      <c r="A156" s="120" t="s">
        <v>0</v>
      </c>
      <c r="B156" s="120" t="s">
        <v>334</v>
      </c>
      <c r="C156" s="121" t="s">
        <v>157</v>
      </c>
      <c r="D156" s="241"/>
      <c r="E156" s="191"/>
      <c r="F156" s="170"/>
    </row>
    <row r="157" spans="1:6" x14ac:dyDescent="0.3">
      <c r="A157" s="120"/>
      <c r="B157" s="120"/>
      <c r="C157" s="121"/>
      <c r="D157" s="241"/>
      <c r="E157" s="191"/>
      <c r="F157" s="170"/>
    </row>
    <row r="158" spans="1:6" ht="28" x14ac:dyDescent="0.3">
      <c r="A158" s="120"/>
      <c r="B158" s="120" t="s">
        <v>34</v>
      </c>
      <c r="C158" s="121" t="s">
        <v>9</v>
      </c>
      <c r="D158" s="241"/>
      <c r="E158" s="191"/>
      <c r="F158" s="170"/>
    </row>
    <row r="159" spans="1:6" x14ac:dyDescent="0.3">
      <c r="A159" s="120"/>
      <c r="B159" s="120"/>
      <c r="C159" s="121" t="s">
        <v>334</v>
      </c>
      <c r="D159" s="241"/>
      <c r="E159" s="191"/>
      <c r="F159" s="170"/>
    </row>
    <row r="160" spans="1:6" ht="28" x14ac:dyDescent="0.3">
      <c r="A160" s="120"/>
      <c r="B160" s="120"/>
      <c r="C160" s="121" t="s">
        <v>239</v>
      </c>
      <c r="D160" s="241"/>
      <c r="E160" s="191"/>
      <c r="F160" s="170"/>
    </row>
    <row r="161" spans="1:6" x14ac:dyDescent="0.3">
      <c r="A161" s="120"/>
      <c r="B161" s="120"/>
      <c r="C161" s="121" t="s">
        <v>102</v>
      </c>
      <c r="D161" s="241"/>
      <c r="E161" s="191"/>
      <c r="F161" s="170"/>
    </row>
    <row r="162" spans="1:6" x14ac:dyDescent="0.3">
      <c r="A162" s="120"/>
      <c r="B162" s="120"/>
      <c r="C162" s="121" t="s">
        <v>334</v>
      </c>
      <c r="D162" s="241"/>
      <c r="E162" s="191"/>
      <c r="F162" s="170"/>
    </row>
    <row r="163" spans="1:6" x14ac:dyDescent="0.3">
      <c r="A163" s="120" t="s">
        <v>334</v>
      </c>
      <c r="B163" s="120" t="s">
        <v>334</v>
      </c>
      <c r="C163" s="121" t="s">
        <v>327</v>
      </c>
      <c r="D163" s="241">
        <v>23</v>
      </c>
      <c r="E163" s="191"/>
      <c r="F163" s="171">
        <f>D163*E163</f>
        <v>0</v>
      </c>
    </row>
    <row r="164" spans="1:6" x14ac:dyDescent="0.3">
      <c r="A164" s="115" t="s">
        <v>128</v>
      </c>
      <c r="B164" s="115" t="s">
        <v>334</v>
      </c>
      <c r="C164" s="116" t="s">
        <v>33</v>
      </c>
      <c r="D164" s="240"/>
      <c r="E164" s="205"/>
      <c r="F164" s="168"/>
    </row>
    <row r="165" spans="1:6" ht="28" x14ac:dyDescent="0.3">
      <c r="A165" s="120" t="s">
        <v>317</v>
      </c>
      <c r="B165" s="120" t="s">
        <v>334</v>
      </c>
      <c r="C165" s="121" t="s">
        <v>318</v>
      </c>
      <c r="D165" s="241"/>
      <c r="E165" s="191"/>
      <c r="F165" s="170"/>
    </row>
    <row r="166" spans="1:6" x14ac:dyDescent="0.3">
      <c r="A166" s="120"/>
      <c r="B166" s="120"/>
      <c r="C166" s="121"/>
      <c r="D166" s="241"/>
      <c r="E166" s="191"/>
      <c r="F166" s="170"/>
    </row>
    <row r="167" spans="1:6" ht="42" x14ac:dyDescent="0.3">
      <c r="A167" s="120"/>
      <c r="B167" s="120" t="s">
        <v>218</v>
      </c>
      <c r="C167" s="121" t="s">
        <v>279</v>
      </c>
      <c r="D167" s="241"/>
      <c r="E167" s="191"/>
      <c r="F167" s="170"/>
    </row>
    <row r="168" spans="1:6" x14ac:dyDescent="0.3">
      <c r="A168" s="120"/>
      <c r="B168" s="120"/>
      <c r="C168" s="121" t="s">
        <v>334</v>
      </c>
      <c r="D168" s="241"/>
      <c r="E168" s="191"/>
      <c r="F168" s="170"/>
    </row>
    <row r="169" spans="1:6" x14ac:dyDescent="0.3">
      <c r="A169" s="120"/>
      <c r="B169" s="120"/>
      <c r="C169" s="121" t="s">
        <v>101</v>
      </c>
      <c r="D169" s="241"/>
      <c r="E169" s="191"/>
      <c r="F169" s="170"/>
    </row>
    <row r="170" spans="1:6" x14ac:dyDescent="0.3">
      <c r="A170" s="120"/>
      <c r="B170" s="120"/>
      <c r="C170" s="121" t="s">
        <v>334</v>
      </c>
      <c r="D170" s="241"/>
      <c r="E170" s="191"/>
      <c r="F170" s="170"/>
    </row>
    <row r="171" spans="1:6" ht="28" x14ac:dyDescent="0.3">
      <c r="A171" s="120"/>
      <c r="B171" s="120"/>
      <c r="C171" s="121" t="s">
        <v>46</v>
      </c>
      <c r="D171" s="241"/>
      <c r="E171" s="191"/>
      <c r="F171" s="170"/>
    </row>
    <row r="172" spans="1:6" x14ac:dyDescent="0.3">
      <c r="A172" s="120" t="s">
        <v>334</v>
      </c>
      <c r="B172" s="120" t="s">
        <v>334</v>
      </c>
      <c r="C172" s="121" t="s">
        <v>139</v>
      </c>
      <c r="D172" s="241">
        <v>60.3</v>
      </c>
      <c r="E172" s="191"/>
      <c r="F172" s="171">
        <f>D172*E172</f>
        <v>0</v>
      </c>
    </row>
    <row r="173" spans="1:6" x14ac:dyDescent="0.3">
      <c r="A173" s="120"/>
      <c r="B173" s="120"/>
      <c r="C173" s="121"/>
      <c r="D173" s="241"/>
      <c r="E173" s="191"/>
      <c r="F173" s="170"/>
    </row>
    <row r="174" spans="1:6" ht="42" x14ac:dyDescent="0.3">
      <c r="A174" s="120"/>
      <c r="B174" s="120" t="s">
        <v>333</v>
      </c>
      <c r="C174" s="121" t="s">
        <v>270</v>
      </c>
      <c r="D174" s="241"/>
      <c r="E174" s="191"/>
      <c r="F174" s="170"/>
    </row>
    <row r="175" spans="1:6" x14ac:dyDescent="0.3">
      <c r="A175" s="120"/>
      <c r="B175" s="120"/>
      <c r="C175" s="121" t="s">
        <v>334</v>
      </c>
      <c r="D175" s="241"/>
      <c r="E175" s="191"/>
      <c r="F175" s="170"/>
    </row>
    <row r="176" spans="1:6" x14ac:dyDescent="0.3">
      <c r="A176" s="120"/>
      <c r="B176" s="120"/>
      <c r="C176" s="121" t="s">
        <v>101</v>
      </c>
      <c r="D176" s="241"/>
      <c r="E176" s="191"/>
      <c r="F176" s="170"/>
    </row>
    <row r="177" spans="1:6" x14ac:dyDescent="0.3">
      <c r="A177" s="120"/>
      <c r="B177" s="120"/>
      <c r="C177" s="121" t="s">
        <v>274</v>
      </c>
      <c r="D177" s="241"/>
      <c r="E177" s="191"/>
      <c r="F177" s="170"/>
    </row>
    <row r="178" spans="1:6" x14ac:dyDescent="0.3">
      <c r="A178" s="120"/>
      <c r="B178" s="120"/>
      <c r="C178" s="121" t="s">
        <v>334</v>
      </c>
      <c r="D178" s="241"/>
      <c r="E178" s="191"/>
      <c r="F178" s="170"/>
    </row>
    <row r="179" spans="1:6" ht="28" x14ac:dyDescent="0.3">
      <c r="A179" s="120"/>
      <c r="B179" s="120"/>
      <c r="C179" s="121" t="s">
        <v>100</v>
      </c>
      <c r="D179" s="241"/>
      <c r="E179" s="191"/>
      <c r="F179" s="170"/>
    </row>
    <row r="180" spans="1:6" x14ac:dyDescent="0.3">
      <c r="A180" s="120" t="s">
        <v>334</v>
      </c>
      <c r="B180" s="120" t="s">
        <v>334</v>
      </c>
      <c r="C180" s="121" t="s">
        <v>139</v>
      </c>
      <c r="D180" s="241">
        <v>67.3</v>
      </c>
      <c r="E180" s="191"/>
      <c r="F180" s="171">
        <f>D180*E180</f>
        <v>0</v>
      </c>
    </row>
    <row r="181" spans="1:6" x14ac:dyDescent="0.3">
      <c r="A181" s="115" t="s">
        <v>264</v>
      </c>
      <c r="B181" s="115" t="s">
        <v>334</v>
      </c>
      <c r="C181" s="116" t="s">
        <v>85</v>
      </c>
      <c r="D181" s="240"/>
      <c r="E181" s="205"/>
      <c r="F181" s="168"/>
    </row>
    <row r="182" spans="1:6" x14ac:dyDescent="0.3">
      <c r="A182" s="120" t="s">
        <v>114</v>
      </c>
      <c r="B182" s="120" t="s">
        <v>334</v>
      </c>
      <c r="C182" s="121" t="s">
        <v>238</v>
      </c>
      <c r="D182" s="241"/>
      <c r="E182" s="191"/>
      <c r="F182" s="170"/>
    </row>
    <row r="183" spans="1:6" x14ac:dyDescent="0.3">
      <c r="A183" s="120"/>
      <c r="B183" s="120"/>
      <c r="C183" s="121"/>
      <c r="D183" s="241"/>
      <c r="E183" s="191"/>
      <c r="F183" s="170"/>
    </row>
    <row r="184" spans="1:6" ht="28" x14ac:dyDescent="0.3">
      <c r="A184" s="120"/>
      <c r="B184" s="120" t="s">
        <v>176</v>
      </c>
      <c r="C184" s="121" t="s">
        <v>314</v>
      </c>
      <c r="D184" s="241"/>
      <c r="E184" s="191"/>
      <c r="F184" s="170"/>
    </row>
    <row r="185" spans="1:6" x14ac:dyDescent="0.3">
      <c r="A185" s="120"/>
      <c r="B185" s="120"/>
      <c r="C185" s="121" t="s">
        <v>334</v>
      </c>
      <c r="D185" s="241"/>
      <c r="E185" s="191"/>
      <c r="F185" s="170"/>
    </row>
    <row r="186" spans="1:6" x14ac:dyDescent="0.3">
      <c r="A186" s="120"/>
      <c r="B186" s="120"/>
      <c r="C186" s="121" t="s">
        <v>188</v>
      </c>
      <c r="D186" s="241"/>
      <c r="E186" s="191"/>
      <c r="F186" s="170"/>
    </row>
    <row r="187" spans="1:6" x14ac:dyDescent="0.3">
      <c r="A187" s="120"/>
      <c r="B187" s="120"/>
      <c r="C187" s="121" t="s">
        <v>334</v>
      </c>
      <c r="D187" s="241"/>
      <c r="E187" s="191"/>
      <c r="F187" s="170"/>
    </row>
    <row r="188" spans="1:6" x14ac:dyDescent="0.3">
      <c r="A188" s="120" t="s">
        <v>334</v>
      </c>
      <c r="B188" s="120" t="s">
        <v>334</v>
      </c>
      <c r="C188" s="121" t="s">
        <v>278</v>
      </c>
      <c r="D188" s="241">
        <v>11.2</v>
      </c>
      <c r="E188" s="191"/>
      <c r="F188" s="171">
        <f>D188*E188</f>
        <v>0</v>
      </c>
    </row>
    <row r="189" spans="1:6" x14ac:dyDescent="0.3">
      <c r="A189" s="120"/>
      <c r="B189" s="120"/>
      <c r="C189" s="121"/>
      <c r="D189" s="241"/>
      <c r="E189" s="191"/>
      <c r="F189" s="170"/>
    </row>
    <row r="190" spans="1:6" ht="28" x14ac:dyDescent="0.3">
      <c r="A190" s="120"/>
      <c r="B190" s="120" t="s">
        <v>240</v>
      </c>
      <c r="C190" s="121" t="s">
        <v>161</v>
      </c>
      <c r="D190" s="241"/>
      <c r="E190" s="191"/>
      <c r="F190" s="170"/>
    </row>
    <row r="191" spans="1:6" x14ac:dyDescent="0.3">
      <c r="A191" s="120"/>
      <c r="B191" s="120"/>
      <c r="C191" s="121" t="s">
        <v>334</v>
      </c>
      <c r="D191" s="241"/>
      <c r="E191" s="191"/>
      <c r="F191" s="170"/>
    </row>
    <row r="192" spans="1:6" x14ac:dyDescent="0.3">
      <c r="A192" s="120"/>
      <c r="B192" s="120"/>
      <c r="C192" s="121" t="s">
        <v>137</v>
      </c>
      <c r="D192" s="241"/>
      <c r="E192" s="191"/>
      <c r="F192" s="170"/>
    </row>
    <row r="193" spans="1:6" x14ac:dyDescent="0.3">
      <c r="A193" s="120"/>
      <c r="B193" s="120"/>
      <c r="C193" s="121" t="s">
        <v>334</v>
      </c>
      <c r="D193" s="241"/>
      <c r="E193" s="191"/>
      <c r="F193" s="170"/>
    </row>
    <row r="194" spans="1:6" x14ac:dyDescent="0.3">
      <c r="A194" s="120" t="s">
        <v>334</v>
      </c>
      <c r="B194" s="120" t="s">
        <v>334</v>
      </c>
      <c r="C194" s="121" t="s">
        <v>278</v>
      </c>
      <c r="D194" s="241">
        <v>44</v>
      </c>
      <c r="E194" s="191"/>
      <c r="F194" s="171">
        <f>D194*E194</f>
        <v>0</v>
      </c>
    </row>
    <row r="195" spans="1:6" x14ac:dyDescent="0.3">
      <c r="A195" s="120"/>
      <c r="B195" s="120"/>
      <c r="C195" s="121"/>
      <c r="D195" s="241"/>
      <c r="E195" s="191"/>
      <c r="F195" s="170"/>
    </row>
    <row r="196" spans="1:6" ht="28" x14ac:dyDescent="0.3">
      <c r="A196" s="120"/>
      <c r="B196" s="120" t="s">
        <v>269</v>
      </c>
      <c r="C196" s="121" t="s">
        <v>330</v>
      </c>
      <c r="D196" s="241"/>
      <c r="E196" s="191"/>
      <c r="F196" s="170"/>
    </row>
    <row r="197" spans="1:6" x14ac:dyDescent="0.3">
      <c r="A197" s="120"/>
      <c r="B197" s="120"/>
      <c r="C197" s="121" t="s">
        <v>334</v>
      </c>
      <c r="D197" s="241"/>
      <c r="E197" s="191"/>
      <c r="F197" s="170"/>
    </row>
    <row r="198" spans="1:6" x14ac:dyDescent="0.3">
      <c r="A198" s="120"/>
      <c r="B198" s="120"/>
      <c r="C198" s="121" t="s">
        <v>252</v>
      </c>
      <c r="D198" s="241"/>
      <c r="E198" s="191"/>
      <c r="F198" s="170"/>
    </row>
    <row r="199" spans="1:6" x14ac:dyDescent="0.3">
      <c r="A199" s="120"/>
      <c r="B199" s="120"/>
      <c r="C199" s="121" t="s">
        <v>334</v>
      </c>
      <c r="D199" s="241"/>
      <c r="E199" s="191"/>
      <c r="F199" s="170"/>
    </row>
    <row r="200" spans="1:6" x14ac:dyDescent="0.3">
      <c r="A200" s="120" t="s">
        <v>334</v>
      </c>
      <c r="B200" s="120" t="s">
        <v>334</v>
      </c>
      <c r="C200" s="121" t="s">
        <v>278</v>
      </c>
      <c r="D200" s="241">
        <v>8.6999999999999993</v>
      </c>
      <c r="E200" s="191"/>
      <c r="F200" s="171">
        <f>D200*E200</f>
        <v>0</v>
      </c>
    </row>
    <row r="201" spans="1:6" ht="14.5" x14ac:dyDescent="0.35">
      <c r="A201" s="126"/>
      <c r="B201" s="126"/>
      <c r="C201" s="127" t="s">
        <v>136</v>
      </c>
      <c r="D201" s="243" t="s">
        <v>334</v>
      </c>
      <c r="E201" s="208" t="s">
        <v>334</v>
      </c>
      <c r="F201" s="174">
        <f>SUM(F147:F200)</f>
        <v>0</v>
      </c>
    </row>
    <row r="202" spans="1:6" x14ac:dyDescent="0.3">
      <c r="A202" s="110" t="s">
        <v>263</v>
      </c>
      <c r="B202" s="110" t="s">
        <v>334</v>
      </c>
      <c r="C202" s="111" t="s">
        <v>131</v>
      </c>
      <c r="D202" s="239"/>
      <c r="E202" s="204"/>
      <c r="F202" s="165"/>
    </row>
    <row r="203" spans="1:6" x14ac:dyDescent="0.3">
      <c r="A203" s="115" t="s">
        <v>96</v>
      </c>
      <c r="B203" s="115" t="s">
        <v>334</v>
      </c>
      <c r="C203" s="116" t="s">
        <v>334</v>
      </c>
      <c r="D203" s="240"/>
      <c r="E203" s="205"/>
      <c r="F203" s="168"/>
    </row>
    <row r="204" spans="1:6" x14ac:dyDescent="0.3">
      <c r="A204" s="120"/>
      <c r="B204" s="120"/>
      <c r="C204" s="121"/>
      <c r="D204" s="241"/>
      <c r="E204" s="191"/>
      <c r="F204" s="170"/>
    </row>
    <row r="205" spans="1:6" ht="42" x14ac:dyDescent="0.3">
      <c r="A205" s="120"/>
      <c r="B205" s="120" t="s">
        <v>156</v>
      </c>
      <c r="C205" s="121" t="s">
        <v>180</v>
      </c>
      <c r="D205" s="241"/>
      <c r="E205" s="191"/>
      <c r="F205" s="170"/>
    </row>
    <row r="206" spans="1:6" x14ac:dyDescent="0.3">
      <c r="A206" s="120"/>
      <c r="B206" s="120"/>
      <c r="C206" s="121" t="s">
        <v>334</v>
      </c>
      <c r="D206" s="241"/>
      <c r="E206" s="191"/>
      <c r="F206" s="170"/>
    </row>
    <row r="207" spans="1:6" x14ac:dyDescent="0.3">
      <c r="A207" s="120"/>
      <c r="B207" s="120"/>
      <c r="C207" s="121" t="s">
        <v>8</v>
      </c>
      <c r="D207" s="241"/>
      <c r="E207" s="191"/>
      <c r="F207" s="170"/>
    </row>
    <row r="208" spans="1:6" x14ac:dyDescent="0.3">
      <c r="A208" s="120"/>
      <c r="B208" s="120"/>
      <c r="C208" s="121" t="s">
        <v>334</v>
      </c>
      <c r="D208" s="241"/>
      <c r="E208" s="191"/>
      <c r="F208" s="170"/>
    </row>
    <row r="209" spans="1:6" x14ac:dyDescent="0.3">
      <c r="A209" s="120" t="s">
        <v>334</v>
      </c>
      <c r="B209" s="120" t="s">
        <v>334</v>
      </c>
      <c r="C209" s="121" t="s">
        <v>278</v>
      </c>
      <c r="D209" s="241">
        <v>5.5</v>
      </c>
      <c r="E209" s="191"/>
      <c r="F209" s="171">
        <f>D209*E209</f>
        <v>0</v>
      </c>
    </row>
    <row r="210" spans="1:6" x14ac:dyDescent="0.3">
      <c r="A210" s="120"/>
      <c r="B210" s="120"/>
      <c r="C210" s="121"/>
      <c r="D210" s="241"/>
      <c r="E210" s="191"/>
      <c r="F210" s="170"/>
    </row>
    <row r="211" spans="1:6" ht="42" x14ac:dyDescent="0.3">
      <c r="A211" s="120"/>
      <c r="B211" s="120" t="s">
        <v>99</v>
      </c>
      <c r="C211" s="121" t="s">
        <v>148</v>
      </c>
      <c r="D211" s="241"/>
      <c r="E211" s="191"/>
      <c r="F211" s="170"/>
    </row>
    <row r="212" spans="1:6" x14ac:dyDescent="0.3">
      <c r="A212" s="120" t="s">
        <v>334</v>
      </c>
      <c r="B212" s="120" t="s">
        <v>334</v>
      </c>
      <c r="C212" s="121" t="s">
        <v>256</v>
      </c>
      <c r="D212" s="241">
        <v>2</v>
      </c>
      <c r="E212" s="191"/>
      <c r="F212" s="171">
        <f>D212*E212</f>
        <v>0</v>
      </c>
    </row>
    <row r="213" spans="1:6" x14ac:dyDescent="0.3">
      <c r="A213" s="120"/>
      <c r="B213" s="120"/>
      <c r="C213" s="121"/>
      <c r="D213" s="241"/>
      <c r="E213" s="191"/>
      <c r="F213" s="170"/>
    </row>
    <row r="214" spans="1:6" ht="28" x14ac:dyDescent="0.3">
      <c r="A214" s="120"/>
      <c r="B214" s="120" t="s">
        <v>275</v>
      </c>
      <c r="C214" s="121" t="s">
        <v>200</v>
      </c>
      <c r="D214" s="241"/>
      <c r="E214" s="191"/>
      <c r="F214" s="170"/>
    </row>
    <row r="215" spans="1:6" x14ac:dyDescent="0.3">
      <c r="A215" s="120" t="s">
        <v>334</v>
      </c>
      <c r="B215" s="120" t="s">
        <v>334</v>
      </c>
      <c r="C215" s="121" t="s">
        <v>256</v>
      </c>
      <c r="D215" s="241">
        <v>2</v>
      </c>
      <c r="E215" s="191"/>
      <c r="F215" s="171">
        <f>D215*E215</f>
        <v>0</v>
      </c>
    </row>
    <row r="216" spans="1:6" ht="14.5" x14ac:dyDescent="0.35">
      <c r="A216" s="126"/>
      <c r="B216" s="126"/>
      <c r="C216" s="127" t="s">
        <v>112</v>
      </c>
      <c r="D216" s="243" t="s">
        <v>334</v>
      </c>
      <c r="E216" s="208" t="s">
        <v>334</v>
      </c>
      <c r="F216" s="174">
        <f>SUM(F202:F215)</f>
        <v>0</v>
      </c>
    </row>
    <row r="217" spans="1:6" x14ac:dyDescent="0.3">
      <c r="A217" s="110" t="s">
        <v>107</v>
      </c>
      <c r="B217" s="110" t="s">
        <v>334</v>
      </c>
      <c r="C217" s="111" t="s">
        <v>204</v>
      </c>
      <c r="D217" s="239"/>
      <c r="E217" s="204"/>
      <c r="F217" s="165"/>
    </row>
    <row r="218" spans="1:6" x14ac:dyDescent="0.3">
      <c r="A218" s="115" t="s">
        <v>7</v>
      </c>
      <c r="B218" s="115" t="s">
        <v>334</v>
      </c>
      <c r="C218" s="116" t="s">
        <v>32</v>
      </c>
      <c r="D218" s="240"/>
      <c r="E218" s="205"/>
      <c r="F218" s="168"/>
    </row>
    <row r="219" spans="1:6" x14ac:dyDescent="0.3">
      <c r="A219" s="120"/>
      <c r="B219" s="120"/>
      <c r="C219" s="121"/>
      <c r="D219" s="241"/>
      <c r="E219" s="191"/>
      <c r="F219" s="170"/>
    </row>
    <row r="220" spans="1:6" ht="42" x14ac:dyDescent="0.3">
      <c r="A220" s="120"/>
      <c r="B220" s="120" t="s">
        <v>325</v>
      </c>
      <c r="C220" s="121" t="s">
        <v>49</v>
      </c>
      <c r="D220" s="241"/>
      <c r="E220" s="191"/>
      <c r="F220" s="170"/>
    </row>
    <row r="221" spans="1:6" x14ac:dyDescent="0.3">
      <c r="A221" s="120"/>
      <c r="B221" s="120"/>
      <c r="C221" s="121" t="s">
        <v>334</v>
      </c>
      <c r="D221" s="241"/>
      <c r="E221" s="191"/>
      <c r="F221" s="170"/>
    </row>
    <row r="222" spans="1:6" x14ac:dyDescent="0.3">
      <c r="A222" s="120"/>
      <c r="B222" s="120"/>
      <c r="C222" s="121" t="s">
        <v>151</v>
      </c>
      <c r="D222" s="241"/>
      <c r="E222" s="191"/>
      <c r="F222" s="170"/>
    </row>
    <row r="223" spans="1:6" x14ac:dyDescent="0.3">
      <c r="A223" s="120"/>
      <c r="B223" s="120"/>
      <c r="C223" s="121" t="s">
        <v>334</v>
      </c>
      <c r="D223" s="241"/>
      <c r="E223" s="191"/>
      <c r="F223" s="170"/>
    </row>
    <row r="224" spans="1:6" x14ac:dyDescent="0.3">
      <c r="A224" s="120" t="s">
        <v>334</v>
      </c>
      <c r="B224" s="120" t="s">
        <v>334</v>
      </c>
      <c r="C224" s="121" t="s">
        <v>139</v>
      </c>
      <c r="D224" s="241">
        <v>66.3</v>
      </c>
      <c r="E224" s="191"/>
      <c r="F224" s="171">
        <f>D224*E224</f>
        <v>0</v>
      </c>
    </row>
    <row r="225" spans="1:6" x14ac:dyDescent="0.3">
      <c r="A225" s="120"/>
      <c r="B225" s="120"/>
      <c r="C225" s="121"/>
      <c r="D225" s="241"/>
      <c r="E225" s="191"/>
      <c r="F225" s="170"/>
    </row>
    <row r="226" spans="1:6" x14ac:dyDescent="0.3">
      <c r="A226" s="120"/>
      <c r="B226" s="120" t="s">
        <v>205</v>
      </c>
      <c r="C226" s="121" t="s">
        <v>302</v>
      </c>
      <c r="D226" s="241"/>
      <c r="E226" s="191"/>
      <c r="F226" s="170"/>
    </row>
    <row r="227" spans="1:6" x14ac:dyDescent="0.3">
      <c r="A227" s="120"/>
      <c r="B227" s="120"/>
      <c r="C227" s="121" t="s">
        <v>334</v>
      </c>
      <c r="D227" s="241"/>
      <c r="E227" s="191"/>
      <c r="F227" s="170"/>
    </row>
    <row r="228" spans="1:6" ht="28" x14ac:dyDescent="0.3">
      <c r="A228" s="120"/>
      <c r="B228" s="120"/>
      <c r="C228" s="121" t="s">
        <v>323</v>
      </c>
      <c r="D228" s="241"/>
      <c r="E228" s="191"/>
      <c r="F228" s="170"/>
    </row>
    <row r="229" spans="1:6" ht="28" x14ac:dyDescent="0.3">
      <c r="A229" s="120"/>
      <c r="B229" s="120"/>
      <c r="C229" s="121" t="s">
        <v>1</v>
      </c>
      <c r="D229" s="241"/>
      <c r="E229" s="191"/>
      <c r="F229" s="170"/>
    </row>
    <row r="230" spans="1:6" x14ac:dyDescent="0.3">
      <c r="A230" s="120"/>
      <c r="B230" s="120"/>
      <c r="C230" s="121" t="s">
        <v>334</v>
      </c>
      <c r="D230" s="241"/>
      <c r="E230" s="191"/>
      <c r="F230" s="170"/>
    </row>
    <row r="231" spans="1:6" x14ac:dyDescent="0.3">
      <c r="A231" s="120" t="s">
        <v>334</v>
      </c>
      <c r="B231" s="120" t="s">
        <v>334</v>
      </c>
      <c r="C231" s="121" t="s">
        <v>139</v>
      </c>
      <c r="D231" s="241">
        <v>47.8</v>
      </c>
      <c r="E231" s="191"/>
      <c r="F231" s="171">
        <f>D231*E231</f>
        <v>0</v>
      </c>
    </row>
    <row r="232" spans="1:6" x14ac:dyDescent="0.3">
      <c r="A232" s="120"/>
      <c r="B232" s="120"/>
      <c r="C232" s="121"/>
      <c r="D232" s="241"/>
      <c r="E232" s="191"/>
      <c r="F232" s="170"/>
    </row>
    <row r="233" spans="1:6" ht="28" x14ac:dyDescent="0.3">
      <c r="A233" s="120"/>
      <c r="B233" s="120" t="s">
        <v>172</v>
      </c>
      <c r="C233" s="121" t="s">
        <v>6</v>
      </c>
      <c r="D233" s="241"/>
      <c r="E233" s="191"/>
      <c r="F233" s="170"/>
    </row>
    <row r="234" spans="1:6" x14ac:dyDescent="0.3">
      <c r="A234" s="120"/>
      <c r="B234" s="120"/>
      <c r="C234" s="121" t="s">
        <v>334</v>
      </c>
      <c r="D234" s="241"/>
      <c r="E234" s="191"/>
      <c r="F234" s="170"/>
    </row>
    <row r="235" spans="1:6" x14ac:dyDescent="0.3">
      <c r="A235" s="120"/>
      <c r="B235" s="120"/>
      <c r="C235" s="121" t="s">
        <v>293</v>
      </c>
      <c r="D235" s="241"/>
      <c r="E235" s="191"/>
      <c r="F235" s="170"/>
    </row>
    <row r="236" spans="1:6" x14ac:dyDescent="0.3">
      <c r="A236" s="120"/>
      <c r="B236" s="120"/>
      <c r="C236" s="121" t="s">
        <v>37</v>
      </c>
      <c r="D236" s="241"/>
      <c r="E236" s="191"/>
      <c r="F236" s="170"/>
    </row>
    <row r="237" spans="1:6" x14ac:dyDescent="0.3">
      <c r="A237" s="120"/>
      <c r="B237" s="120"/>
      <c r="C237" s="121" t="s">
        <v>154</v>
      </c>
      <c r="D237" s="241"/>
      <c r="E237" s="191"/>
      <c r="F237" s="170"/>
    </row>
    <row r="238" spans="1:6" x14ac:dyDescent="0.3">
      <c r="A238" s="120"/>
      <c r="B238" s="120"/>
      <c r="C238" s="121" t="s">
        <v>315</v>
      </c>
      <c r="D238" s="241"/>
      <c r="E238" s="191"/>
      <c r="F238" s="170"/>
    </row>
    <row r="239" spans="1:6" x14ac:dyDescent="0.3">
      <c r="A239" s="120" t="s">
        <v>334</v>
      </c>
      <c r="B239" s="120" t="s">
        <v>334</v>
      </c>
      <c r="C239" s="121" t="s">
        <v>139</v>
      </c>
      <c r="D239" s="241">
        <v>29.75</v>
      </c>
      <c r="E239" s="191"/>
      <c r="F239" s="171">
        <f>D239*E239</f>
        <v>0</v>
      </c>
    </row>
    <row r="240" spans="1:6" x14ac:dyDescent="0.3">
      <c r="A240" s="120"/>
      <c r="B240" s="120"/>
      <c r="C240" s="121"/>
      <c r="D240" s="241"/>
      <c r="E240" s="191"/>
      <c r="F240" s="170"/>
    </row>
    <row r="241" spans="1:6" ht="28" x14ac:dyDescent="0.3">
      <c r="A241" s="120"/>
      <c r="B241" s="120" t="s">
        <v>5</v>
      </c>
      <c r="C241" s="121" t="s">
        <v>284</v>
      </c>
      <c r="D241" s="241"/>
      <c r="E241" s="191"/>
      <c r="F241" s="170"/>
    </row>
    <row r="242" spans="1:6" x14ac:dyDescent="0.3">
      <c r="A242" s="120"/>
      <c r="B242" s="120"/>
      <c r="C242" s="121" t="s">
        <v>334</v>
      </c>
      <c r="D242" s="241"/>
      <c r="E242" s="191"/>
      <c r="F242" s="170"/>
    </row>
    <row r="243" spans="1:6" x14ac:dyDescent="0.3">
      <c r="A243" s="120"/>
      <c r="B243" s="120"/>
      <c r="C243" s="121" t="s">
        <v>38</v>
      </c>
      <c r="D243" s="241"/>
      <c r="E243" s="191"/>
      <c r="F243" s="170"/>
    </row>
    <row r="244" spans="1:6" x14ac:dyDescent="0.3">
      <c r="A244" s="120"/>
      <c r="B244" s="120"/>
      <c r="C244" s="121" t="s">
        <v>222</v>
      </c>
      <c r="D244" s="241"/>
      <c r="E244" s="191"/>
      <c r="F244" s="170"/>
    </row>
    <row r="245" spans="1:6" x14ac:dyDescent="0.3">
      <c r="A245" s="120"/>
      <c r="B245" s="120"/>
      <c r="C245" s="121" t="s">
        <v>194</v>
      </c>
      <c r="D245" s="241"/>
      <c r="E245" s="191"/>
      <c r="F245" s="170"/>
    </row>
    <row r="246" spans="1:6" x14ac:dyDescent="0.3">
      <c r="A246" s="120"/>
      <c r="B246" s="120"/>
      <c r="C246" s="121" t="s">
        <v>334</v>
      </c>
      <c r="D246" s="241"/>
      <c r="E246" s="191"/>
      <c r="F246" s="170"/>
    </row>
    <row r="247" spans="1:6" x14ac:dyDescent="0.3">
      <c r="A247" s="120" t="s">
        <v>334</v>
      </c>
      <c r="B247" s="120" t="s">
        <v>334</v>
      </c>
      <c r="C247" s="121" t="s">
        <v>139</v>
      </c>
      <c r="D247" s="241">
        <v>340.7</v>
      </c>
      <c r="E247" s="191"/>
      <c r="F247" s="171">
        <f>D247*E247</f>
        <v>0</v>
      </c>
    </row>
    <row r="248" spans="1:6" x14ac:dyDescent="0.3">
      <c r="A248" s="120"/>
      <c r="B248" s="120"/>
      <c r="C248" s="121"/>
      <c r="D248" s="241"/>
      <c r="E248" s="191"/>
      <c r="F248" s="170"/>
    </row>
    <row r="249" spans="1:6" ht="28" x14ac:dyDescent="0.3">
      <c r="A249" s="120"/>
      <c r="B249" s="120" t="s">
        <v>141</v>
      </c>
      <c r="C249" s="121" t="s">
        <v>174</v>
      </c>
      <c r="D249" s="241"/>
      <c r="E249" s="191"/>
      <c r="F249" s="170"/>
    </row>
    <row r="250" spans="1:6" x14ac:dyDescent="0.3">
      <c r="A250" s="120"/>
      <c r="B250" s="120"/>
      <c r="C250" s="121" t="s">
        <v>334</v>
      </c>
      <c r="D250" s="241"/>
      <c r="E250" s="191"/>
      <c r="F250" s="170"/>
    </row>
    <row r="251" spans="1:6" x14ac:dyDescent="0.3">
      <c r="A251" s="120"/>
      <c r="B251" s="120"/>
      <c r="C251" s="121" t="s">
        <v>151</v>
      </c>
      <c r="D251" s="241"/>
      <c r="E251" s="191"/>
      <c r="F251" s="170"/>
    </row>
    <row r="252" spans="1:6" x14ac:dyDescent="0.3">
      <c r="A252" s="120"/>
      <c r="B252" s="120"/>
      <c r="C252" s="121" t="s">
        <v>334</v>
      </c>
      <c r="D252" s="241"/>
      <c r="E252" s="191"/>
      <c r="F252" s="170"/>
    </row>
    <row r="253" spans="1:6" x14ac:dyDescent="0.3">
      <c r="A253" s="120" t="s">
        <v>334</v>
      </c>
      <c r="B253" s="120" t="s">
        <v>334</v>
      </c>
      <c r="C253" s="121" t="s">
        <v>139</v>
      </c>
      <c r="D253" s="241">
        <v>66.3</v>
      </c>
      <c r="E253" s="191"/>
      <c r="F253" s="171">
        <f>D253*E253</f>
        <v>0</v>
      </c>
    </row>
    <row r="254" spans="1:6" x14ac:dyDescent="0.3">
      <c r="A254" s="120"/>
      <c r="B254" s="120"/>
      <c r="C254" s="121"/>
      <c r="D254" s="241"/>
      <c r="E254" s="191"/>
      <c r="F254" s="170"/>
    </row>
    <row r="255" spans="1:6" x14ac:dyDescent="0.3">
      <c r="A255" s="120"/>
      <c r="B255" s="120" t="s">
        <v>259</v>
      </c>
      <c r="C255" s="121" t="s">
        <v>27</v>
      </c>
      <c r="D255" s="241"/>
      <c r="E255" s="191"/>
      <c r="F255" s="170"/>
    </row>
    <row r="256" spans="1:6" x14ac:dyDescent="0.3">
      <c r="A256" s="120"/>
      <c r="B256" s="120"/>
      <c r="C256" s="121" t="s">
        <v>334</v>
      </c>
      <c r="D256" s="241"/>
      <c r="E256" s="191"/>
      <c r="F256" s="170"/>
    </row>
    <row r="257" spans="1:6" x14ac:dyDescent="0.3">
      <c r="A257" s="120"/>
      <c r="B257" s="120"/>
      <c r="C257" s="121" t="s">
        <v>23</v>
      </c>
      <c r="D257" s="241"/>
      <c r="E257" s="191"/>
      <c r="F257" s="170"/>
    </row>
    <row r="258" spans="1:6" x14ac:dyDescent="0.3">
      <c r="A258" s="120"/>
      <c r="B258" s="120"/>
      <c r="C258" s="121" t="s">
        <v>90</v>
      </c>
      <c r="D258" s="241"/>
      <c r="E258" s="191"/>
      <c r="F258" s="170"/>
    </row>
    <row r="259" spans="1:6" x14ac:dyDescent="0.3">
      <c r="A259" s="120"/>
      <c r="B259" s="120"/>
      <c r="C259" s="121" t="s">
        <v>120</v>
      </c>
      <c r="D259" s="241"/>
      <c r="E259" s="191"/>
      <c r="F259" s="170"/>
    </row>
    <row r="260" spans="1:6" x14ac:dyDescent="0.3">
      <c r="A260" s="120"/>
      <c r="B260" s="120"/>
      <c r="C260" s="121" t="s">
        <v>334</v>
      </c>
      <c r="D260" s="241"/>
      <c r="E260" s="191"/>
      <c r="F260" s="170"/>
    </row>
    <row r="261" spans="1:6" x14ac:dyDescent="0.3">
      <c r="A261" s="120" t="s">
        <v>334</v>
      </c>
      <c r="B261" s="120" t="s">
        <v>334</v>
      </c>
      <c r="C261" s="121" t="s">
        <v>139</v>
      </c>
      <c r="D261" s="241">
        <v>21.1</v>
      </c>
      <c r="E261" s="191"/>
      <c r="F261" s="171">
        <f>D261*E261</f>
        <v>0</v>
      </c>
    </row>
    <row r="262" spans="1:6" x14ac:dyDescent="0.3">
      <c r="A262" s="120"/>
      <c r="B262" s="120"/>
      <c r="C262" s="121"/>
      <c r="D262" s="241"/>
      <c r="E262" s="191"/>
      <c r="F262" s="170"/>
    </row>
    <row r="263" spans="1:6" ht="28" x14ac:dyDescent="0.3">
      <c r="A263" s="120"/>
      <c r="B263" s="120" t="s">
        <v>146</v>
      </c>
      <c r="C263" s="121" t="s">
        <v>153</v>
      </c>
      <c r="D263" s="241"/>
      <c r="E263" s="191"/>
      <c r="F263" s="170"/>
    </row>
    <row r="264" spans="1:6" x14ac:dyDescent="0.3">
      <c r="A264" s="120"/>
      <c r="B264" s="120"/>
      <c r="C264" s="121" t="s">
        <v>334</v>
      </c>
      <c r="D264" s="241"/>
      <c r="E264" s="191"/>
      <c r="F264" s="170"/>
    </row>
    <row r="265" spans="1:6" x14ac:dyDescent="0.3">
      <c r="A265" s="120"/>
      <c r="B265" s="120"/>
      <c r="C265" s="121" t="s">
        <v>201</v>
      </c>
      <c r="D265" s="241"/>
      <c r="E265" s="191"/>
      <c r="F265" s="170"/>
    </row>
    <row r="266" spans="1:6" x14ac:dyDescent="0.3">
      <c r="A266" s="120"/>
      <c r="B266" s="120"/>
      <c r="C266" s="121" t="s">
        <v>94</v>
      </c>
      <c r="D266" s="241"/>
      <c r="E266" s="191"/>
      <c r="F266" s="170"/>
    </row>
    <row r="267" spans="1:6" x14ac:dyDescent="0.3">
      <c r="A267" s="120"/>
      <c r="B267" s="120"/>
      <c r="C267" s="121" t="s">
        <v>334</v>
      </c>
      <c r="D267" s="241"/>
      <c r="E267" s="191"/>
      <c r="F267" s="170"/>
    </row>
    <row r="268" spans="1:6" x14ac:dyDescent="0.3">
      <c r="A268" s="120" t="s">
        <v>334</v>
      </c>
      <c r="B268" s="120" t="s">
        <v>334</v>
      </c>
      <c r="C268" s="121" t="s">
        <v>139</v>
      </c>
      <c r="D268" s="241">
        <v>45.7</v>
      </c>
      <c r="E268" s="191"/>
      <c r="F268" s="171">
        <f>D268*E268</f>
        <v>0</v>
      </c>
    </row>
    <row r="269" spans="1:6" x14ac:dyDescent="0.3">
      <c r="A269" s="115" t="s">
        <v>244</v>
      </c>
      <c r="B269" s="115" t="s">
        <v>334</v>
      </c>
      <c r="C269" s="116" t="s">
        <v>62</v>
      </c>
      <c r="D269" s="240"/>
      <c r="E269" s="205"/>
      <c r="F269" s="168"/>
    </row>
    <row r="270" spans="1:6" x14ac:dyDescent="0.3">
      <c r="A270" s="120"/>
      <c r="B270" s="120"/>
      <c r="C270" s="121"/>
      <c r="D270" s="241"/>
      <c r="E270" s="191"/>
      <c r="F270" s="170"/>
    </row>
    <row r="271" spans="1:6" ht="28" x14ac:dyDescent="0.3">
      <c r="A271" s="120"/>
      <c r="B271" s="120" t="s">
        <v>255</v>
      </c>
      <c r="C271" s="121" t="s">
        <v>149</v>
      </c>
      <c r="D271" s="241"/>
      <c r="E271" s="191"/>
      <c r="F271" s="170"/>
    </row>
    <row r="272" spans="1:6" x14ac:dyDescent="0.3">
      <c r="A272" s="120" t="s">
        <v>334</v>
      </c>
      <c r="B272" s="120" t="s">
        <v>334</v>
      </c>
      <c r="C272" s="121" t="s">
        <v>202</v>
      </c>
      <c r="D272" s="241">
        <v>300</v>
      </c>
      <c r="E272" s="191"/>
      <c r="F272" s="171">
        <f>D272*E272</f>
        <v>0</v>
      </c>
    </row>
    <row r="273" spans="1:6" x14ac:dyDescent="0.3">
      <c r="A273" s="120"/>
      <c r="B273" s="120"/>
      <c r="C273" s="121"/>
      <c r="D273" s="241"/>
      <c r="E273" s="191"/>
      <c r="F273" s="170"/>
    </row>
    <row r="274" spans="1:6" ht="42" x14ac:dyDescent="0.3">
      <c r="A274" s="120"/>
      <c r="B274" s="120" t="s">
        <v>300</v>
      </c>
      <c r="C274" s="121" t="s">
        <v>182</v>
      </c>
      <c r="D274" s="241"/>
      <c r="E274" s="191"/>
      <c r="F274" s="170"/>
    </row>
    <row r="275" spans="1:6" x14ac:dyDescent="0.3">
      <c r="A275" s="120" t="s">
        <v>334</v>
      </c>
      <c r="B275" s="120" t="s">
        <v>334</v>
      </c>
      <c r="C275" s="121" t="s">
        <v>202</v>
      </c>
      <c r="D275" s="241">
        <v>2300</v>
      </c>
      <c r="E275" s="191"/>
      <c r="F275" s="171">
        <f>D275*E275</f>
        <v>0</v>
      </c>
    </row>
    <row r="276" spans="1:6" x14ac:dyDescent="0.3">
      <c r="A276" s="120"/>
      <c r="B276" s="120"/>
      <c r="C276" s="121"/>
      <c r="D276" s="241"/>
      <c r="E276" s="191"/>
      <c r="F276" s="170"/>
    </row>
    <row r="277" spans="1:6" ht="42" x14ac:dyDescent="0.3">
      <c r="A277" s="120"/>
      <c r="B277" s="120" t="s">
        <v>218</v>
      </c>
      <c r="C277" s="121" t="s">
        <v>181</v>
      </c>
      <c r="D277" s="241"/>
      <c r="E277" s="191"/>
      <c r="F277" s="170"/>
    </row>
    <row r="278" spans="1:6" x14ac:dyDescent="0.3">
      <c r="A278" s="120" t="s">
        <v>334</v>
      </c>
      <c r="B278" s="120" t="s">
        <v>334</v>
      </c>
      <c r="C278" s="121" t="s">
        <v>202</v>
      </c>
      <c r="D278" s="241">
        <v>27000</v>
      </c>
      <c r="E278" s="191"/>
      <c r="F278" s="171">
        <f>D278*E278</f>
        <v>0</v>
      </c>
    </row>
    <row r="279" spans="1:6" x14ac:dyDescent="0.3">
      <c r="A279" s="115" t="s">
        <v>63</v>
      </c>
      <c r="B279" s="115" t="s">
        <v>334</v>
      </c>
      <c r="C279" s="116" t="s">
        <v>10</v>
      </c>
      <c r="D279" s="240"/>
      <c r="E279" s="205"/>
      <c r="F279" s="168"/>
    </row>
    <row r="280" spans="1:6" x14ac:dyDescent="0.3">
      <c r="A280" s="120"/>
      <c r="B280" s="120"/>
      <c r="C280" s="121"/>
      <c r="D280" s="241"/>
      <c r="E280" s="191"/>
      <c r="F280" s="170"/>
    </row>
    <row r="281" spans="1:6" ht="28" x14ac:dyDescent="0.3">
      <c r="A281" s="120"/>
      <c r="B281" s="120" t="s">
        <v>249</v>
      </c>
      <c r="C281" s="121" t="s">
        <v>81</v>
      </c>
      <c r="D281" s="241"/>
      <c r="E281" s="191"/>
      <c r="F281" s="170"/>
    </row>
    <row r="282" spans="1:6" x14ac:dyDescent="0.3">
      <c r="A282" s="120"/>
      <c r="B282" s="120"/>
      <c r="C282" s="121" t="s">
        <v>334</v>
      </c>
      <c r="D282" s="241"/>
      <c r="E282" s="191"/>
      <c r="F282" s="170"/>
    </row>
    <row r="283" spans="1:6" x14ac:dyDescent="0.3">
      <c r="A283" s="120"/>
      <c r="B283" s="120"/>
      <c r="C283" s="121" t="s">
        <v>98</v>
      </c>
      <c r="D283" s="241"/>
      <c r="E283" s="191"/>
      <c r="F283" s="170"/>
    </row>
    <row r="284" spans="1:6" x14ac:dyDescent="0.3">
      <c r="A284" s="120"/>
      <c r="B284" s="120"/>
      <c r="C284" s="121" t="s">
        <v>130</v>
      </c>
      <c r="D284" s="241"/>
      <c r="E284" s="191"/>
      <c r="F284" s="170"/>
    </row>
    <row r="285" spans="1:6" x14ac:dyDescent="0.3">
      <c r="A285" s="120"/>
      <c r="B285" s="120"/>
      <c r="C285" s="121" t="s">
        <v>15</v>
      </c>
      <c r="D285" s="241"/>
      <c r="E285" s="191"/>
      <c r="F285" s="170"/>
    </row>
    <row r="286" spans="1:6" x14ac:dyDescent="0.3">
      <c r="A286" s="120"/>
      <c r="B286" s="120"/>
      <c r="C286" s="121" t="s">
        <v>334</v>
      </c>
      <c r="D286" s="241"/>
      <c r="E286" s="191"/>
      <c r="F286" s="170"/>
    </row>
    <row r="287" spans="1:6" x14ac:dyDescent="0.3">
      <c r="A287" s="120" t="s">
        <v>334</v>
      </c>
      <c r="B287" s="120" t="s">
        <v>334</v>
      </c>
      <c r="C287" s="121" t="s">
        <v>327</v>
      </c>
      <c r="D287" s="241">
        <v>13</v>
      </c>
      <c r="E287" s="191"/>
      <c r="F287" s="171">
        <f>D287*E287</f>
        <v>0</v>
      </c>
    </row>
    <row r="288" spans="1:6" x14ac:dyDescent="0.3">
      <c r="A288" s="120"/>
      <c r="B288" s="120"/>
      <c r="C288" s="121"/>
      <c r="D288" s="241"/>
      <c r="E288" s="191"/>
      <c r="F288" s="170"/>
    </row>
    <row r="289" spans="1:6" ht="28" x14ac:dyDescent="0.3">
      <c r="A289" s="120"/>
      <c r="B289" s="120" t="s">
        <v>77</v>
      </c>
      <c r="C289" s="121" t="s">
        <v>17</v>
      </c>
      <c r="D289" s="241"/>
      <c r="E289" s="191"/>
      <c r="F289" s="170"/>
    </row>
    <row r="290" spans="1:6" x14ac:dyDescent="0.3">
      <c r="A290" s="120"/>
      <c r="B290" s="120"/>
      <c r="C290" s="121" t="s">
        <v>334</v>
      </c>
      <c r="D290" s="241"/>
      <c r="E290" s="191"/>
      <c r="F290" s="170"/>
    </row>
    <row r="291" spans="1:6" ht="28" x14ac:dyDescent="0.3">
      <c r="A291" s="120"/>
      <c r="B291" s="120"/>
      <c r="C291" s="121" t="s">
        <v>21</v>
      </c>
      <c r="D291" s="241"/>
      <c r="E291" s="191"/>
      <c r="F291" s="170"/>
    </row>
    <row r="292" spans="1:6" x14ac:dyDescent="0.3">
      <c r="A292" s="120"/>
      <c r="B292" s="120"/>
      <c r="C292" s="121" t="s">
        <v>220</v>
      </c>
      <c r="D292" s="241"/>
      <c r="E292" s="191"/>
      <c r="F292" s="170"/>
    </row>
    <row r="293" spans="1:6" x14ac:dyDescent="0.3">
      <c r="A293" s="120"/>
      <c r="B293" s="120"/>
      <c r="C293" s="121" t="s">
        <v>334</v>
      </c>
      <c r="D293" s="241"/>
      <c r="E293" s="191"/>
      <c r="F293" s="170"/>
    </row>
    <row r="294" spans="1:6" x14ac:dyDescent="0.3">
      <c r="A294" s="120" t="s">
        <v>334</v>
      </c>
      <c r="B294" s="120" t="s">
        <v>334</v>
      </c>
      <c r="C294" s="121" t="s">
        <v>327</v>
      </c>
      <c r="D294" s="241">
        <v>1.0999999999999999</v>
      </c>
      <c r="E294" s="191"/>
      <c r="F294" s="171">
        <f>D294*E294</f>
        <v>0</v>
      </c>
    </row>
    <row r="295" spans="1:6" x14ac:dyDescent="0.3">
      <c r="A295" s="120"/>
      <c r="B295" s="120"/>
      <c r="C295" s="121"/>
      <c r="D295" s="241"/>
      <c r="E295" s="191"/>
      <c r="F295" s="170"/>
    </row>
    <row r="296" spans="1:6" ht="42" x14ac:dyDescent="0.3">
      <c r="A296" s="120"/>
      <c r="B296" s="120" t="s">
        <v>127</v>
      </c>
      <c r="C296" s="121" t="s">
        <v>254</v>
      </c>
      <c r="D296" s="241"/>
      <c r="E296" s="191"/>
      <c r="F296" s="170"/>
    </row>
    <row r="297" spans="1:6" x14ac:dyDescent="0.3">
      <c r="A297" s="120"/>
      <c r="B297" s="120"/>
      <c r="C297" s="121" t="s">
        <v>334</v>
      </c>
      <c r="D297" s="241"/>
      <c r="E297" s="191"/>
      <c r="F297" s="170"/>
    </row>
    <row r="298" spans="1:6" x14ac:dyDescent="0.3">
      <c r="A298" s="120"/>
      <c r="B298" s="120"/>
      <c r="C298" s="121" t="s">
        <v>168</v>
      </c>
      <c r="D298" s="241"/>
      <c r="E298" s="191"/>
      <c r="F298" s="170"/>
    </row>
    <row r="299" spans="1:6" x14ac:dyDescent="0.3">
      <c r="A299" s="120"/>
      <c r="B299" s="120"/>
      <c r="C299" s="121" t="s">
        <v>226</v>
      </c>
      <c r="D299" s="241"/>
      <c r="E299" s="191"/>
      <c r="F299" s="170"/>
    </row>
    <row r="300" spans="1:6" x14ac:dyDescent="0.3">
      <c r="A300" s="120"/>
      <c r="B300" s="120"/>
      <c r="C300" s="121" t="s">
        <v>334</v>
      </c>
      <c r="D300" s="241"/>
      <c r="E300" s="191"/>
      <c r="F300" s="170"/>
    </row>
    <row r="301" spans="1:6" x14ac:dyDescent="0.3">
      <c r="A301" s="120" t="s">
        <v>334</v>
      </c>
      <c r="B301" s="120" t="s">
        <v>334</v>
      </c>
      <c r="C301" s="121" t="s">
        <v>327</v>
      </c>
      <c r="D301" s="241">
        <v>11.739999999999998</v>
      </c>
      <c r="E301" s="191"/>
      <c r="F301" s="171">
        <f>D301*E301</f>
        <v>0</v>
      </c>
    </row>
    <row r="302" spans="1:6" x14ac:dyDescent="0.3">
      <c r="A302" s="120"/>
      <c r="B302" s="120"/>
      <c r="C302" s="121"/>
      <c r="D302" s="241"/>
      <c r="E302" s="191"/>
      <c r="F302" s="170"/>
    </row>
    <row r="303" spans="1:6" ht="42" x14ac:dyDescent="0.3">
      <c r="A303" s="120"/>
      <c r="B303" s="120" t="s">
        <v>309</v>
      </c>
      <c r="C303" s="121" t="s">
        <v>48</v>
      </c>
      <c r="D303" s="241"/>
      <c r="E303" s="191"/>
      <c r="F303" s="170"/>
    </row>
    <row r="304" spans="1:6" x14ac:dyDescent="0.3">
      <c r="A304" s="120"/>
      <c r="B304" s="120"/>
      <c r="C304" s="121" t="s">
        <v>334</v>
      </c>
      <c r="D304" s="241"/>
      <c r="E304" s="191"/>
      <c r="F304" s="170"/>
    </row>
    <row r="305" spans="1:6" x14ac:dyDescent="0.3">
      <c r="A305" s="120"/>
      <c r="B305" s="120"/>
      <c r="C305" s="121" t="s">
        <v>206</v>
      </c>
      <c r="D305" s="241"/>
      <c r="E305" s="191"/>
      <c r="F305" s="170"/>
    </row>
    <row r="306" spans="1:6" x14ac:dyDescent="0.3">
      <c r="A306" s="120"/>
      <c r="B306" s="120"/>
      <c r="C306" s="121" t="s">
        <v>277</v>
      </c>
      <c r="D306" s="241"/>
      <c r="E306" s="191"/>
      <c r="F306" s="170"/>
    </row>
    <row r="307" spans="1:6" x14ac:dyDescent="0.3">
      <c r="A307" s="120"/>
      <c r="B307" s="120"/>
      <c r="C307" s="121" t="s">
        <v>126</v>
      </c>
      <c r="D307" s="241"/>
      <c r="E307" s="191"/>
      <c r="F307" s="170"/>
    </row>
    <row r="308" spans="1:6" x14ac:dyDescent="0.3">
      <c r="A308" s="120"/>
      <c r="B308" s="120"/>
      <c r="C308" s="121" t="s">
        <v>217</v>
      </c>
      <c r="D308" s="241"/>
      <c r="E308" s="191"/>
      <c r="F308" s="170"/>
    </row>
    <row r="309" spans="1:6" x14ac:dyDescent="0.3">
      <c r="A309" s="120"/>
      <c r="B309" s="120"/>
      <c r="C309" s="121" t="s">
        <v>334</v>
      </c>
      <c r="D309" s="241"/>
      <c r="E309" s="191"/>
      <c r="F309" s="170"/>
    </row>
    <row r="310" spans="1:6" x14ac:dyDescent="0.3">
      <c r="A310" s="120" t="s">
        <v>334</v>
      </c>
      <c r="B310" s="120" t="s">
        <v>334</v>
      </c>
      <c r="C310" s="121" t="s">
        <v>327</v>
      </c>
      <c r="D310" s="241">
        <v>49.9</v>
      </c>
      <c r="E310" s="191"/>
      <c r="F310" s="171">
        <f>D310*E310</f>
        <v>0</v>
      </c>
    </row>
    <row r="311" spans="1:6" x14ac:dyDescent="0.3">
      <c r="A311" s="120"/>
      <c r="B311" s="120"/>
      <c r="C311" s="121"/>
      <c r="D311" s="241"/>
      <c r="E311" s="191"/>
      <c r="F311" s="170"/>
    </row>
    <row r="312" spans="1:6" ht="42" x14ac:dyDescent="0.3">
      <c r="A312" s="120"/>
      <c r="B312" s="120" t="s">
        <v>290</v>
      </c>
      <c r="C312" s="121" t="s">
        <v>258</v>
      </c>
      <c r="D312" s="241"/>
      <c r="E312" s="191"/>
      <c r="F312" s="170"/>
    </row>
    <row r="313" spans="1:6" x14ac:dyDescent="0.3">
      <c r="A313" s="120"/>
      <c r="B313" s="120"/>
      <c r="C313" s="121" t="s">
        <v>334</v>
      </c>
      <c r="D313" s="241"/>
      <c r="E313" s="191"/>
      <c r="F313" s="170"/>
    </row>
    <row r="314" spans="1:6" x14ac:dyDescent="0.3">
      <c r="A314" s="120"/>
      <c r="B314" s="120"/>
      <c r="C314" s="121" t="s">
        <v>133</v>
      </c>
      <c r="D314" s="241"/>
      <c r="E314" s="191"/>
      <c r="F314" s="170"/>
    </row>
    <row r="315" spans="1:6" x14ac:dyDescent="0.3">
      <c r="A315" s="120"/>
      <c r="B315" s="120"/>
      <c r="C315" s="121" t="s">
        <v>105</v>
      </c>
      <c r="D315" s="241"/>
      <c r="E315" s="191"/>
      <c r="F315" s="170"/>
    </row>
    <row r="316" spans="1:6" x14ac:dyDescent="0.3">
      <c r="A316" s="120"/>
      <c r="B316" s="120"/>
      <c r="C316" s="121" t="s">
        <v>110</v>
      </c>
      <c r="D316" s="241"/>
      <c r="E316" s="191"/>
      <c r="F316" s="170"/>
    </row>
    <row r="317" spans="1:6" x14ac:dyDescent="0.3">
      <c r="A317" s="120"/>
      <c r="B317" s="120"/>
      <c r="C317" s="121" t="s">
        <v>228</v>
      </c>
      <c r="D317" s="241"/>
      <c r="E317" s="191"/>
      <c r="F317" s="170"/>
    </row>
    <row r="318" spans="1:6" x14ac:dyDescent="0.3">
      <c r="A318" s="120"/>
      <c r="B318" s="120"/>
      <c r="C318" s="121" t="s">
        <v>334</v>
      </c>
      <c r="D318" s="241"/>
      <c r="E318" s="191"/>
      <c r="F318" s="170"/>
    </row>
    <row r="319" spans="1:6" x14ac:dyDescent="0.3">
      <c r="A319" s="120" t="s">
        <v>334</v>
      </c>
      <c r="B319" s="120" t="s">
        <v>334</v>
      </c>
      <c r="C319" s="121" t="s">
        <v>327</v>
      </c>
      <c r="D319" s="241">
        <v>102.19999999999999</v>
      </c>
      <c r="E319" s="191"/>
      <c r="F319" s="171">
        <f>D319*E319</f>
        <v>0</v>
      </c>
    </row>
    <row r="320" spans="1:6" x14ac:dyDescent="0.3">
      <c r="A320" s="120"/>
      <c r="B320" s="120"/>
      <c r="C320" s="121"/>
      <c r="D320" s="241"/>
      <c r="E320" s="191"/>
      <c r="F320" s="170"/>
    </row>
    <row r="321" spans="1:6" ht="42" x14ac:dyDescent="0.3">
      <c r="A321" s="120"/>
      <c r="B321" s="120" t="s">
        <v>140</v>
      </c>
      <c r="C321" s="121" t="s">
        <v>36</v>
      </c>
      <c r="D321" s="241"/>
      <c r="E321" s="191"/>
      <c r="F321" s="170"/>
    </row>
    <row r="322" spans="1:6" x14ac:dyDescent="0.3">
      <c r="A322" s="120"/>
      <c r="B322" s="120"/>
      <c r="C322" s="121" t="s">
        <v>334</v>
      </c>
      <c r="D322" s="241"/>
      <c r="E322" s="191"/>
      <c r="F322" s="170"/>
    </row>
    <row r="323" spans="1:6" x14ac:dyDescent="0.3">
      <c r="A323" s="120"/>
      <c r="B323" s="120"/>
      <c r="C323" s="121" t="s">
        <v>192</v>
      </c>
      <c r="D323" s="241"/>
      <c r="E323" s="191"/>
      <c r="F323" s="170"/>
    </row>
    <row r="324" spans="1:6" x14ac:dyDescent="0.3">
      <c r="A324" s="120"/>
      <c r="B324" s="120"/>
      <c r="C324" s="121" t="s">
        <v>334</v>
      </c>
      <c r="D324" s="241"/>
      <c r="E324" s="191"/>
      <c r="F324" s="170"/>
    </row>
    <row r="325" spans="1:6" x14ac:dyDescent="0.3">
      <c r="A325" s="120" t="s">
        <v>334</v>
      </c>
      <c r="B325" s="120" t="s">
        <v>334</v>
      </c>
      <c r="C325" s="121" t="s">
        <v>327</v>
      </c>
      <c r="D325" s="241">
        <v>45.5</v>
      </c>
      <c r="E325" s="191"/>
      <c r="F325" s="171">
        <f>D325*E325</f>
        <v>0</v>
      </c>
    </row>
    <row r="326" spans="1:6" x14ac:dyDescent="0.3">
      <c r="A326" s="115" t="s">
        <v>187</v>
      </c>
      <c r="B326" s="115" t="s">
        <v>334</v>
      </c>
      <c r="C326" s="116" t="s">
        <v>304</v>
      </c>
      <c r="D326" s="240"/>
      <c r="E326" s="205"/>
      <c r="F326" s="168"/>
    </row>
    <row r="327" spans="1:6" x14ac:dyDescent="0.3">
      <c r="A327" s="120"/>
      <c r="B327" s="120"/>
      <c r="C327" s="121"/>
      <c r="D327" s="241"/>
      <c r="E327" s="191"/>
      <c r="F327" s="170"/>
    </row>
    <row r="328" spans="1:6" ht="28" x14ac:dyDescent="0.3">
      <c r="A328" s="120"/>
      <c r="B328" s="120" t="s">
        <v>116</v>
      </c>
      <c r="C328" s="121" t="s">
        <v>89</v>
      </c>
      <c r="D328" s="241"/>
      <c r="E328" s="191"/>
      <c r="F328" s="170"/>
    </row>
    <row r="329" spans="1:6" x14ac:dyDescent="0.3">
      <c r="A329" s="120"/>
      <c r="B329" s="120"/>
      <c r="C329" s="121" t="s">
        <v>334</v>
      </c>
      <c r="D329" s="241"/>
      <c r="E329" s="191"/>
      <c r="F329" s="170"/>
    </row>
    <row r="330" spans="1:6" ht="28" x14ac:dyDescent="0.3">
      <c r="A330" s="120"/>
      <c r="B330" s="120"/>
      <c r="C330" s="121" t="s">
        <v>60</v>
      </c>
      <c r="D330" s="241"/>
      <c r="E330" s="191"/>
      <c r="F330" s="170"/>
    </row>
    <row r="331" spans="1:6" x14ac:dyDescent="0.3">
      <c r="A331" s="120"/>
      <c r="B331" s="120"/>
      <c r="C331" s="121" t="s">
        <v>334</v>
      </c>
      <c r="D331" s="241"/>
      <c r="E331" s="191"/>
      <c r="F331" s="170"/>
    </row>
    <row r="332" spans="1:6" x14ac:dyDescent="0.3">
      <c r="A332" s="120"/>
      <c r="B332" s="120"/>
      <c r="C332" s="121"/>
      <c r="D332" s="241"/>
      <c r="E332" s="191"/>
      <c r="F332" s="170"/>
    </row>
    <row r="333" spans="1:6" ht="28" x14ac:dyDescent="0.3">
      <c r="A333" s="120"/>
      <c r="B333" s="120" t="s">
        <v>119</v>
      </c>
      <c r="C333" s="121" t="s">
        <v>289</v>
      </c>
      <c r="D333" s="241"/>
      <c r="E333" s="191"/>
      <c r="F333" s="170"/>
    </row>
    <row r="334" spans="1:6" x14ac:dyDescent="0.3">
      <c r="A334" s="120"/>
      <c r="B334" s="120"/>
      <c r="C334" s="121" t="s">
        <v>334</v>
      </c>
      <c r="D334" s="241"/>
      <c r="E334" s="191"/>
      <c r="F334" s="170"/>
    </row>
    <row r="335" spans="1:6" x14ac:dyDescent="0.3">
      <c r="A335" s="120"/>
      <c r="B335" s="120"/>
      <c r="C335" s="121" t="s">
        <v>236</v>
      </c>
      <c r="D335" s="241"/>
      <c r="E335" s="191"/>
      <c r="F335" s="170"/>
    </row>
    <row r="336" spans="1:6" x14ac:dyDescent="0.3">
      <c r="A336" s="120"/>
      <c r="B336" s="120"/>
      <c r="C336" s="121" t="s">
        <v>257</v>
      </c>
      <c r="D336" s="241"/>
      <c r="E336" s="191"/>
      <c r="F336" s="170"/>
    </row>
    <row r="337" spans="1:6" x14ac:dyDescent="0.3">
      <c r="A337" s="120"/>
      <c r="B337" s="120"/>
      <c r="C337" s="121" t="s">
        <v>334</v>
      </c>
      <c r="D337" s="241"/>
      <c r="E337" s="191"/>
      <c r="F337" s="170"/>
    </row>
    <row r="338" spans="1:6" x14ac:dyDescent="0.3">
      <c r="A338" s="120" t="s">
        <v>334</v>
      </c>
      <c r="B338" s="120" t="s">
        <v>334</v>
      </c>
      <c r="C338" s="121" t="s">
        <v>139</v>
      </c>
      <c r="D338" s="241">
        <v>23.9</v>
      </c>
      <c r="E338" s="191"/>
      <c r="F338" s="171">
        <f>D338*E338</f>
        <v>0</v>
      </c>
    </row>
    <row r="339" spans="1:6" x14ac:dyDescent="0.3">
      <c r="A339" s="115" t="s">
        <v>223</v>
      </c>
      <c r="B339" s="115" t="s">
        <v>334</v>
      </c>
      <c r="C339" s="116" t="s">
        <v>88</v>
      </c>
      <c r="D339" s="240"/>
      <c r="E339" s="205"/>
      <c r="F339" s="168"/>
    </row>
    <row r="340" spans="1:6" x14ac:dyDescent="0.3">
      <c r="A340" s="120"/>
      <c r="B340" s="120"/>
      <c r="C340" s="121"/>
      <c r="D340" s="241"/>
      <c r="E340" s="191"/>
      <c r="F340" s="170"/>
    </row>
    <row r="341" spans="1:6" ht="28" x14ac:dyDescent="0.3">
      <c r="A341" s="120"/>
      <c r="B341" s="120" t="s">
        <v>84</v>
      </c>
      <c r="C341" s="121" t="s">
        <v>55</v>
      </c>
      <c r="D341" s="241"/>
      <c r="E341" s="191"/>
      <c r="F341" s="170"/>
    </row>
    <row r="342" spans="1:6" x14ac:dyDescent="0.3">
      <c r="A342" s="120" t="s">
        <v>334</v>
      </c>
      <c r="B342" s="120" t="s">
        <v>334</v>
      </c>
      <c r="C342" s="121" t="s">
        <v>256</v>
      </c>
      <c r="D342" s="241">
        <v>4</v>
      </c>
      <c r="E342" s="191"/>
      <c r="F342" s="171">
        <f>D342*E342</f>
        <v>0</v>
      </c>
    </row>
    <row r="343" spans="1:6" x14ac:dyDescent="0.3">
      <c r="A343" s="120"/>
      <c r="B343" s="120"/>
      <c r="C343" s="121"/>
      <c r="D343" s="241"/>
      <c r="E343" s="191"/>
      <c r="F343" s="170"/>
    </row>
    <row r="344" spans="1:6" ht="28" x14ac:dyDescent="0.3">
      <c r="A344" s="120"/>
      <c r="B344" s="120" t="s">
        <v>103</v>
      </c>
      <c r="C344" s="121" t="s">
        <v>145</v>
      </c>
      <c r="D344" s="241"/>
      <c r="E344" s="191"/>
      <c r="F344" s="170"/>
    </row>
    <row r="345" spans="1:6" x14ac:dyDescent="0.3">
      <c r="A345" s="120" t="s">
        <v>334</v>
      </c>
      <c r="B345" s="120" t="s">
        <v>334</v>
      </c>
      <c r="C345" s="121" t="s">
        <v>256</v>
      </c>
      <c r="D345" s="241">
        <v>1</v>
      </c>
      <c r="E345" s="191"/>
      <c r="F345" s="171">
        <f>D345*E345</f>
        <v>0</v>
      </c>
    </row>
    <row r="346" spans="1:6" x14ac:dyDescent="0.3">
      <c r="A346" s="115" t="s">
        <v>65</v>
      </c>
      <c r="B346" s="115" t="s">
        <v>334</v>
      </c>
      <c r="C346" s="116" t="s">
        <v>224</v>
      </c>
      <c r="D346" s="240"/>
      <c r="E346" s="205"/>
      <c r="F346" s="168"/>
    </row>
    <row r="347" spans="1:6" x14ac:dyDescent="0.3">
      <c r="A347" s="120" t="s">
        <v>283</v>
      </c>
      <c r="B347" s="120" t="s">
        <v>334</v>
      </c>
      <c r="C347" s="121" t="s">
        <v>79</v>
      </c>
      <c r="D347" s="241"/>
      <c r="E347" s="191"/>
      <c r="F347" s="170"/>
    </row>
    <row r="348" spans="1:6" x14ac:dyDescent="0.3">
      <c r="A348" s="120"/>
      <c r="B348" s="120"/>
      <c r="C348" s="121"/>
      <c r="D348" s="241"/>
      <c r="E348" s="191"/>
      <c r="F348" s="170"/>
    </row>
    <row r="349" spans="1:6" ht="28" x14ac:dyDescent="0.3">
      <c r="A349" s="120"/>
      <c r="B349" s="120" t="s">
        <v>54</v>
      </c>
      <c r="C349" s="121" t="s">
        <v>241</v>
      </c>
      <c r="D349" s="241"/>
      <c r="E349" s="191"/>
      <c r="F349" s="170"/>
    </row>
    <row r="350" spans="1:6" x14ac:dyDescent="0.3">
      <c r="A350" s="120"/>
      <c r="B350" s="120"/>
      <c r="C350" s="121" t="s">
        <v>334</v>
      </c>
      <c r="D350" s="241"/>
      <c r="E350" s="191"/>
      <c r="F350" s="170"/>
    </row>
    <row r="351" spans="1:6" x14ac:dyDescent="0.3">
      <c r="A351" s="120"/>
      <c r="B351" s="120"/>
      <c r="C351" s="121" t="s">
        <v>151</v>
      </c>
      <c r="D351" s="241"/>
      <c r="E351" s="191"/>
      <c r="F351" s="170"/>
    </row>
    <row r="352" spans="1:6" x14ac:dyDescent="0.3">
      <c r="A352" s="120"/>
      <c r="B352" s="120"/>
      <c r="C352" s="121" t="s">
        <v>66</v>
      </c>
      <c r="D352" s="241"/>
      <c r="E352" s="191"/>
      <c r="F352" s="170"/>
    </row>
    <row r="353" spans="1:6" x14ac:dyDescent="0.3">
      <c r="A353" s="120"/>
      <c r="B353" s="120"/>
      <c r="C353" s="121" t="s">
        <v>334</v>
      </c>
      <c r="D353" s="241"/>
      <c r="E353" s="191"/>
      <c r="F353" s="170"/>
    </row>
    <row r="354" spans="1:6" x14ac:dyDescent="0.3">
      <c r="A354" s="120" t="s">
        <v>334</v>
      </c>
      <c r="B354" s="120" t="s">
        <v>334</v>
      </c>
      <c r="C354" s="121" t="s">
        <v>139</v>
      </c>
      <c r="D354" s="241">
        <v>81.8</v>
      </c>
      <c r="E354" s="191"/>
      <c r="F354" s="171">
        <f>D354*E354</f>
        <v>0</v>
      </c>
    </row>
    <row r="355" spans="1:6" x14ac:dyDescent="0.3">
      <c r="A355" s="120"/>
      <c r="B355" s="120"/>
      <c r="C355" s="121"/>
      <c r="D355" s="241"/>
      <c r="E355" s="191"/>
      <c r="F355" s="170"/>
    </row>
    <row r="356" spans="1:6" ht="42" x14ac:dyDescent="0.3">
      <c r="A356" s="120"/>
      <c r="B356" s="120" t="s">
        <v>229</v>
      </c>
      <c r="C356" s="121" t="s">
        <v>147</v>
      </c>
      <c r="D356" s="241"/>
      <c r="E356" s="191"/>
      <c r="F356" s="170"/>
    </row>
    <row r="357" spans="1:6" x14ac:dyDescent="0.3">
      <c r="A357" s="120" t="s">
        <v>334</v>
      </c>
      <c r="B357" s="120" t="s">
        <v>334</v>
      </c>
      <c r="C357" s="121" t="s">
        <v>139</v>
      </c>
      <c r="D357" s="241">
        <v>81.8</v>
      </c>
      <c r="E357" s="191"/>
      <c r="F357" s="171">
        <f>D357*E357</f>
        <v>0</v>
      </c>
    </row>
    <row r="358" spans="1:6" x14ac:dyDescent="0.3">
      <c r="A358" s="120"/>
      <c r="B358" s="120"/>
      <c r="C358" s="121"/>
      <c r="D358" s="241"/>
      <c r="E358" s="191"/>
      <c r="F358" s="170"/>
    </row>
    <row r="359" spans="1:6" ht="42" x14ac:dyDescent="0.3">
      <c r="A359" s="120"/>
      <c r="B359" s="120" t="s">
        <v>142</v>
      </c>
      <c r="C359" s="121" t="s">
        <v>177</v>
      </c>
      <c r="D359" s="241"/>
      <c r="E359" s="191"/>
      <c r="F359" s="170"/>
    </row>
    <row r="360" spans="1:6" x14ac:dyDescent="0.3">
      <c r="A360" s="120" t="s">
        <v>334</v>
      </c>
      <c r="B360" s="120" t="s">
        <v>334</v>
      </c>
      <c r="C360" s="121" t="s">
        <v>139</v>
      </c>
      <c r="D360" s="241">
        <v>81.8</v>
      </c>
      <c r="E360" s="191"/>
      <c r="F360" s="171">
        <f>D360*E360</f>
        <v>0</v>
      </c>
    </row>
    <row r="361" spans="1:6" x14ac:dyDescent="0.3">
      <c r="A361" s="120"/>
      <c r="B361" s="120"/>
      <c r="C361" s="121"/>
      <c r="D361" s="241"/>
      <c r="E361" s="191"/>
      <c r="F361" s="170"/>
    </row>
    <row r="362" spans="1:6" ht="42" x14ac:dyDescent="0.3">
      <c r="A362" s="120"/>
      <c r="B362" s="120" t="s">
        <v>52</v>
      </c>
      <c r="C362" s="121" t="s">
        <v>87</v>
      </c>
      <c r="D362" s="241"/>
      <c r="E362" s="191"/>
      <c r="F362" s="170"/>
    </row>
    <row r="363" spans="1:6" x14ac:dyDescent="0.3">
      <c r="A363" s="120" t="s">
        <v>334</v>
      </c>
      <c r="B363" s="120" t="s">
        <v>334</v>
      </c>
      <c r="C363" s="121" t="s">
        <v>139</v>
      </c>
      <c r="D363" s="241">
        <v>81.8</v>
      </c>
      <c r="E363" s="191"/>
      <c r="F363" s="171">
        <f>D363*E363</f>
        <v>0</v>
      </c>
    </row>
    <row r="364" spans="1:6" x14ac:dyDescent="0.3">
      <c r="A364" s="120"/>
      <c r="B364" s="120"/>
      <c r="C364" s="121"/>
      <c r="D364" s="241"/>
      <c r="E364" s="191"/>
      <c r="F364" s="170"/>
    </row>
    <row r="365" spans="1:6" ht="28" x14ac:dyDescent="0.3">
      <c r="A365" s="120"/>
      <c r="B365" s="120" t="s">
        <v>210</v>
      </c>
      <c r="C365" s="121" t="s">
        <v>117</v>
      </c>
      <c r="D365" s="241"/>
      <c r="E365" s="191"/>
      <c r="F365" s="170"/>
    </row>
    <row r="366" spans="1:6" x14ac:dyDescent="0.3">
      <c r="A366" s="120"/>
      <c r="B366" s="120"/>
      <c r="C366" s="121" t="s">
        <v>334</v>
      </c>
      <c r="D366" s="241"/>
      <c r="E366" s="191"/>
      <c r="F366" s="170"/>
    </row>
    <row r="367" spans="1:6" x14ac:dyDescent="0.3">
      <c r="A367" s="120"/>
      <c r="B367" s="120"/>
      <c r="C367" s="121" t="s">
        <v>111</v>
      </c>
      <c r="D367" s="241"/>
      <c r="E367" s="191"/>
      <c r="F367" s="170"/>
    </row>
    <row r="368" spans="1:6" x14ac:dyDescent="0.3">
      <c r="A368" s="120"/>
      <c r="B368" s="120"/>
      <c r="C368" s="121" t="s">
        <v>334</v>
      </c>
      <c r="D368" s="241"/>
      <c r="E368" s="191"/>
      <c r="F368" s="170"/>
    </row>
    <row r="369" spans="1:6" x14ac:dyDescent="0.3">
      <c r="A369" s="120" t="s">
        <v>334</v>
      </c>
      <c r="B369" s="120" t="s">
        <v>334</v>
      </c>
      <c r="C369" s="121" t="s">
        <v>139</v>
      </c>
      <c r="D369" s="241">
        <v>15.5</v>
      </c>
      <c r="E369" s="191"/>
      <c r="F369" s="171">
        <f>D369*E369</f>
        <v>0</v>
      </c>
    </row>
    <row r="370" spans="1:6" x14ac:dyDescent="0.3">
      <c r="A370" s="120"/>
      <c r="B370" s="120"/>
      <c r="C370" s="121"/>
      <c r="D370" s="241"/>
      <c r="E370" s="191"/>
      <c r="F370" s="170"/>
    </row>
    <row r="371" spans="1:6" ht="56" x14ac:dyDescent="0.3">
      <c r="A371" s="120"/>
      <c r="B371" s="120" t="s">
        <v>99</v>
      </c>
      <c r="C371" s="121" t="s">
        <v>68</v>
      </c>
      <c r="D371" s="241"/>
      <c r="E371" s="191"/>
      <c r="F371" s="170"/>
    </row>
    <row r="372" spans="1:6" x14ac:dyDescent="0.3">
      <c r="A372" s="120"/>
      <c r="B372" s="120"/>
      <c r="C372" s="121" t="s">
        <v>334</v>
      </c>
      <c r="D372" s="241"/>
      <c r="E372" s="191"/>
      <c r="F372" s="170"/>
    </row>
    <row r="373" spans="1:6" x14ac:dyDescent="0.3">
      <c r="A373" s="120"/>
      <c r="B373" s="120"/>
      <c r="C373" s="121" t="s">
        <v>59</v>
      </c>
      <c r="D373" s="241"/>
      <c r="E373" s="191"/>
      <c r="F373" s="170"/>
    </row>
    <row r="374" spans="1:6" x14ac:dyDescent="0.3">
      <c r="A374" s="120"/>
      <c r="B374" s="120"/>
      <c r="C374" s="121" t="s">
        <v>334</v>
      </c>
      <c r="D374" s="241"/>
      <c r="E374" s="191"/>
      <c r="F374" s="170"/>
    </row>
    <row r="375" spans="1:6" x14ac:dyDescent="0.3">
      <c r="A375" s="120" t="s">
        <v>334</v>
      </c>
      <c r="B375" s="120" t="s">
        <v>334</v>
      </c>
      <c r="C375" s="121" t="s">
        <v>278</v>
      </c>
      <c r="D375" s="241">
        <v>52.7</v>
      </c>
      <c r="E375" s="191"/>
      <c r="F375" s="171">
        <f>D375*E375</f>
        <v>0</v>
      </c>
    </row>
    <row r="376" spans="1:6" x14ac:dyDescent="0.3">
      <c r="A376" s="120"/>
      <c r="B376" s="120"/>
      <c r="C376" s="121"/>
      <c r="D376" s="241"/>
      <c r="E376" s="191"/>
      <c r="F376" s="170"/>
    </row>
    <row r="377" spans="1:6" ht="56" x14ac:dyDescent="0.3">
      <c r="A377" s="120"/>
      <c r="B377" s="120" t="s">
        <v>189</v>
      </c>
      <c r="C377" s="121" t="s">
        <v>25</v>
      </c>
      <c r="D377" s="241"/>
      <c r="E377" s="191"/>
      <c r="F377" s="170"/>
    </row>
    <row r="378" spans="1:6" x14ac:dyDescent="0.3">
      <c r="A378" s="120" t="s">
        <v>334</v>
      </c>
      <c r="B378" s="120" t="s">
        <v>334</v>
      </c>
      <c r="C378" s="121" t="s">
        <v>278</v>
      </c>
      <c r="D378" s="241">
        <v>52.7</v>
      </c>
      <c r="E378" s="191"/>
      <c r="F378" s="171">
        <f>D378*E378</f>
        <v>0</v>
      </c>
    </row>
    <row r="379" spans="1:6" x14ac:dyDescent="0.3">
      <c r="A379" s="120"/>
      <c r="B379" s="120"/>
      <c r="C379" s="121"/>
      <c r="D379" s="241"/>
      <c r="E379" s="191"/>
      <c r="F379" s="170"/>
    </row>
    <row r="380" spans="1:6" ht="28" x14ac:dyDescent="0.3">
      <c r="A380" s="120"/>
      <c r="B380" s="120" t="s">
        <v>122</v>
      </c>
      <c r="C380" s="121" t="s">
        <v>53</v>
      </c>
      <c r="D380" s="241"/>
      <c r="E380" s="191"/>
      <c r="F380" s="170"/>
    </row>
    <row r="381" spans="1:6" x14ac:dyDescent="0.3">
      <c r="A381" s="120"/>
      <c r="B381" s="120"/>
      <c r="C381" s="121" t="s">
        <v>334</v>
      </c>
      <c r="D381" s="241"/>
      <c r="E381" s="191"/>
      <c r="F381" s="170"/>
    </row>
    <row r="382" spans="1:6" x14ac:dyDescent="0.3">
      <c r="A382" s="120"/>
      <c r="B382" s="120"/>
      <c r="C382" s="121" t="s">
        <v>334</v>
      </c>
      <c r="D382" s="241"/>
      <c r="E382" s="191"/>
      <c r="F382" s="170"/>
    </row>
    <row r="383" spans="1:6" x14ac:dyDescent="0.3">
      <c r="A383" s="120"/>
      <c r="B383" s="120"/>
      <c r="C383" s="121" t="s">
        <v>155</v>
      </c>
      <c r="D383" s="241"/>
      <c r="E383" s="191"/>
      <c r="F383" s="170"/>
    </row>
    <row r="384" spans="1:6" x14ac:dyDescent="0.3">
      <c r="A384" s="120"/>
      <c r="B384" s="120"/>
      <c r="C384" s="121" t="s">
        <v>199</v>
      </c>
      <c r="D384" s="241"/>
      <c r="E384" s="191"/>
      <c r="F384" s="170"/>
    </row>
    <row r="385" spans="1:6" x14ac:dyDescent="0.3">
      <c r="A385" s="120"/>
      <c r="B385" s="120"/>
      <c r="C385" s="121" t="s">
        <v>334</v>
      </c>
      <c r="D385" s="241"/>
      <c r="E385" s="191"/>
      <c r="F385" s="170"/>
    </row>
    <row r="386" spans="1:6" x14ac:dyDescent="0.3">
      <c r="A386" s="120" t="s">
        <v>334</v>
      </c>
      <c r="B386" s="120" t="s">
        <v>334</v>
      </c>
      <c r="C386" s="121" t="s">
        <v>278</v>
      </c>
      <c r="D386" s="241">
        <v>31.2</v>
      </c>
      <c r="E386" s="191"/>
      <c r="F386" s="171">
        <f>D386*E386</f>
        <v>0</v>
      </c>
    </row>
    <row r="387" spans="1:6" ht="14.5" x14ac:dyDescent="0.35">
      <c r="A387" s="126"/>
      <c r="B387" s="126"/>
      <c r="C387" s="127" t="s">
        <v>297</v>
      </c>
      <c r="D387" s="243" t="s">
        <v>334</v>
      </c>
      <c r="E387" s="208"/>
      <c r="F387" s="174">
        <f>SUM(F217:F386)</f>
        <v>0</v>
      </c>
    </row>
    <row r="388" spans="1:6" x14ac:dyDescent="0.3">
      <c r="A388" s="110" t="s">
        <v>312</v>
      </c>
      <c r="B388" s="110" t="s">
        <v>334</v>
      </c>
      <c r="C388" s="111" t="s">
        <v>329</v>
      </c>
      <c r="D388" s="239"/>
      <c r="E388" s="204"/>
      <c r="F388" s="165"/>
    </row>
    <row r="389" spans="1:6" x14ac:dyDescent="0.3">
      <c r="A389" s="115" t="s">
        <v>125</v>
      </c>
      <c r="B389" s="115" t="s">
        <v>334</v>
      </c>
      <c r="C389" s="116" t="s">
        <v>171</v>
      </c>
      <c r="D389" s="240"/>
      <c r="E389" s="205"/>
      <c r="F389" s="168"/>
    </row>
    <row r="390" spans="1:6" x14ac:dyDescent="0.3">
      <c r="A390" s="120"/>
      <c r="B390" s="120"/>
      <c r="C390" s="121"/>
      <c r="D390" s="241"/>
      <c r="E390" s="191"/>
      <c r="F390" s="170"/>
    </row>
    <row r="391" spans="1:6" ht="28" x14ac:dyDescent="0.3">
      <c r="A391" s="120"/>
      <c r="B391" s="120" t="s">
        <v>93</v>
      </c>
      <c r="C391" s="121" t="s">
        <v>232</v>
      </c>
      <c r="D391" s="241"/>
      <c r="E391" s="191"/>
      <c r="F391" s="170"/>
    </row>
    <row r="392" spans="1:6" x14ac:dyDescent="0.3">
      <c r="A392" s="120"/>
      <c r="B392" s="120"/>
      <c r="C392" s="121"/>
      <c r="D392" s="241"/>
      <c r="E392" s="191"/>
      <c r="F392" s="170"/>
    </row>
    <row r="393" spans="1:6" ht="56" x14ac:dyDescent="0.3">
      <c r="A393" s="120"/>
      <c r="B393" s="120" t="s">
        <v>34</v>
      </c>
      <c r="C393" s="121" t="s">
        <v>332</v>
      </c>
      <c r="D393" s="241"/>
      <c r="E393" s="191"/>
      <c r="F393" s="170"/>
    </row>
    <row r="394" spans="1:6" x14ac:dyDescent="0.3">
      <c r="A394" s="120"/>
      <c r="B394" s="120"/>
      <c r="C394" s="121" t="s">
        <v>334</v>
      </c>
      <c r="D394" s="241"/>
      <c r="E394" s="191"/>
      <c r="F394" s="170"/>
    </row>
    <row r="395" spans="1:6" x14ac:dyDescent="0.3">
      <c r="A395" s="120"/>
      <c r="B395" s="120"/>
      <c r="C395" s="121" t="s">
        <v>260</v>
      </c>
      <c r="D395" s="241"/>
      <c r="E395" s="191"/>
      <c r="F395" s="170"/>
    </row>
    <row r="396" spans="1:6" x14ac:dyDescent="0.3">
      <c r="A396" s="120"/>
      <c r="B396" s="120"/>
      <c r="C396" s="121" t="s">
        <v>135</v>
      </c>
      <c r="D396" s="241"/>
      <c r="E396" s="191"/>
      <c r="F396" s="170"/>
    </row>
    <row r="397" spans="1:6" x14ac:dyDescent="0.3">
      <c r="A397" s="120"/>
      <c r="B397" s="120"/>
      <c r="C397" s="121" t="s">
        <v>334</v>
      </c>
      <c r="D397" s="241"/>
      <c r="E397" s="191"/>
      <c r="F397" s="170"/>
    </row>
    <row r="398" spans="1:6" x14ac:dyDescent="0.3">
      <c r="A398" s="120" t="s">
        <v>334</v>
      </c>
      <c r="B398" s="120" t="s">
        <v>334</v>
      </c>
      <c r="C398" s="121" t="s">
        <v>278</v>
      </c>
      <c r="D398" s="241">
        <v>48</v>
      </c>
      <c r="E398" s="191"/>
      <c r="F398" s="171">
        <f>D398*E398</f>
        <v>0</v>
      </c>
    </row>
    <row r="399" spans="1:6" x14ac:dyDescent="0.3">
      <c r="A399" s="120"/>
      <c r="B399" s="120"/>
      <c r="C399" s="121"/>
      <c r="D399" s="241"/>
      <c r="E399" s="191"/>
      <c r="F399" s="170"/>
    </row>
    <row r="400" spans="1:6" ht="56" x14ac:dyDescent="0.3">
      <c r="A400" s="120"/>
      <c r="B400" s="120" t="s">
        <v>74</v>
      </c>
      <c r="C400" s="121" t="s">
        <v>80</v>
      </c>
      <c r="D400" s="241"/>
      <c r="E400" s="191"/>
      <c r="F400" s="170"/>
    </row>
    <row r="401" spans="1:6" x14ac:dyDescent="0.3">
      <c r="A401" s="120"/>
      <c r="B401" s="120"/>
      <c r="C401" s="121" t="s">
        <v>334</v>
      </c>
      <c r="D401" s="241"/>
      <c r="E401" s="191"/>
      <c r="F401" s="170"/>
    </row>
    <row r="402" spans="1:6" x14ac:dyDescent="0.3">
      <c r="A402" s="120"/>
      <c r="B402" s="120"/>
      <c r="C402" s="121" t="s">
        <v>58</v>
      </c>
      <c r="D402" s="241"/>
      <c r="E402" s="191"/>
      <c r="F402" s="170"/>
    </row>
    <row r="403" spans="1:6" x14ac:dyDescent="0.3">
      <c r="A403" s="120"/>
      <c r="B403" s="120"/>
      <c r="C403" s="121" t="s">
        <v>334</v>
      </c>
      <c r="D403" s="241"/>
      <c r="E403" s="191"/>
      <c r="F403" s="170"/>
    </row>
    <row r="404" spans="1:6" x14ac:dyDescent="0.3">
      <c r="A404" s="120"/>
      <c r="B404" s="120"/>
      <c r="C404" s="121"/>
      <c r="D404" s="241"/>
      <c r="E404" s="191"/>
      <c r="F404" s="170"/>
    </row>
    <row r="405" spans="1:6" ht="28" x14ac:dyDescent="0.3">
      <c r="A405" s="120"/>
      <c r="B405" s="120" t="s">
        <v>326</v>
      </c>
      <c r="C405" s="121" t="s">
        <v>208</v>
      </c>
      <c r="D405" s="241"/>
      <c r="E405" s="191"/>
      <c r="F405" s="170"/>
    </row>
    <row r="406" spans="1:6" x14ac:dyDescent="0.3">
      <c r="A406" s="120"/>
      <c r="B406" s="120"/>
      <c r="C406" s="121" t="s">
        <v>334</v>
      </c>
      <c r="D406" s="241"/>
      <c r="E406" s="191"/>
      <c r="F406" s="170"/>
    </row>
    <row r="407" spans="1:6" x14ac:dyDescent="0.3">
      <c r="A407" s="120" t="s">
        <v>334</v>
      </c>
      <c r="B407" s="120" t="s">
        <v>334</v>
      </c>
      <c r="C407" s="121" t="s">
        <v>278</v>
      </c>
      <c r="D407" s="241">
        <v>48</v>
      </c>
      <c r="E407" s="191"/>
      <c r="F407" s="171">
        <f>D407*E407</f>
        <v>0</v>
      </c>
    </row>
    <row r="408" spans="1:6" ht="14.5" x14ac:dyDescent="0.35">
      <c r="A408" s="126"/>
      <c r="B408" s="126"/>
      <c r="C408" s="127" t="s">
        <v>76</v>
      </c>
      <c r="D408" s="243" t="s">
        <v>334</v>
      </c>
      <c r="E408" s="208" t="s">
        <v>334</v>
      </c>
      <c r="F408" s="174">
        <f>SUM(F388:F407)</f>
        <v>0</v>
      </c>
    </row>
    <row r="409" spans="1:6" x14ac:dyDescent="0.3">
      <c r="A409" s="110" t="s">
        <v>166</v>
      </c>
      <c r="B409" s="110" t="s">
        <v>334</v>
      </c>
      <c r="C409" s="111" t="s">
        <v>64</v>
      </c>
      <c r="D409" s="239"/>
      <c r="E409" s="204"/>
      <c r="F409" s="165"/>
    </row>
    <row r="410" spans="1:6" x14ac:dyDescent="0.3">
      <c r="A410" s="115" t="s">
        <v>67</v>
      </c>
      <c r="B410" s="115" t="s">
        <v>334</v>
      </c>
      <c r="C410" s="116" t="s">
        <v>334</v>
      </c>
      <c r="D410" s="240"/>
      <c r="E410" s="205"/>
      <c r="F410" s="168"/>
    </row>
    <row r="411" spans="1:6" x14ac:dyDescent="0.3">
      <c r="A411" s="120"/>
      <c r="B411" s="120"/>
      <c r="C411" s="121"/>
      <c r="D411" s="241"/>
      <c r="E411" s="191"/>
      <c r="F411" s="170"/>
    </row>
    <row r="412" spans="1:6" ht="28" x14ac:dyDescent="0.3">
      <c r="A412" s="120"/>
      <c r="B412" s="120" t="s">
        <v>160</v>
      </c>
      <c r="C412" s="121" t="s">
        <v>191</v>
      </c>
      <c r="D412" s="241"/>
      <c r="E412" s="191"/>
      <c r="F412" s="170"/>
    </row>
    <row r="413" spans="1:6" x14ac:dyDescent="0.3">
      <c r="A413" s="120"/>
      <c r="B413" s="120"/>
      <c r="C413" s="121" t="s">
        <v>334</v>
      </c>
      <c r="D413" s="241"/>
      <c r="E413" s="191"/>
      <c r="F413" s="170"/>
    </row>
    <row r="414" spans="1:6" x14ac:dyDescent="0.3">
      <c r="A414" s="120"/>
      <c r="B414" s="120"/>
      <c r="C414" s="121" t="s">
        <v>262</v>
      </c>
      <c r="D414" s="241"/>
      <c r="E414" s="191"/>
      <c r="F414" s="170"/>
    </row>
    <row r="415" spans="1:6" x14ac:dyDescent="0.3">
      <c r="A415" s="120"/>
      <c r="B415" s="120"/>
      <c r="C415" s="121" t="s">
        <v>334</v>
      </c>
      <c r="D415" s="241"/>
      <c r="E415" s="191"/>
      <c r="F415" s="170"/>
    </row>
    <row r="416" spans="1:6" x14ac:dyDescent="0.3">
      <c r="A416" s="120" t="s">
        <v>334</v>
      </c>
      <c r="B416" s="120" t="s">
        <v>334</v>
      </c>
      <c r="C416" s="121" t="s">
        <v>256</v>
      </c>
      <c r="D416" s="241">
        <v>1</v>
      </c>
      <c r="E416" s="191"/>
      <c r="F416" s="171">
        <f>D416*E416</f>
        <v>0</v>
      </c>
    </row>
    <row r="417" spans="1:6" x14ac:dyDescent="0.3">
      <c r="A417" s="115" t="s">
        <v>221</v>
      </c>
      <c r="B417" s="115" t="s">
        <v>334</v>
      </c>
      <c r="C417" s="116" t="s">
        <v>235</v>
      </c>
      <c r="D417" s="240"/>
      <c r="E417" s="205"/>
      <c r="F417" s="168"/>
    </row>
    <row r="418" spans="1:6" x14ac:dyDescent="0.3">
      <c r="A418" s="120"/>
      <c r="B418" s="120"/>
      <c r="C418" s="121"/>
      <c r="D418" s="241"/>
      <c r="E418" s="191"/>
      <c r="F418" s="170"/>
    </row>
    <row r="419" spans="1:6" ht="28" x14ac:dyDescent="0.3">
      <c r="A419" s="120"/>
      <c r="B419" s="120" t="s">
        <v>212</v>
      </c>
      <c r="C419" s="121" t="s">
        <v>286</v>
      </c>
      <c r="D419" s="241"/>
      <c r="E419" s="191"/>
      <c r="F419" s="170"/>
    </row>
    <row r="420" spans="1:6" x14ac:dyDescent="0.3">
      <c r="A420" s="120"/>
      <c r="B420" s="120"/>
      <c r="C420" s="121" t="s">
        <v>334</v>
      </c>
      <c r="D420" s="241"/>
      <c r="E420" s="191"/>
      <c r="F420" s="170"/>
    </row>
    <row r="421" spans="1:6" x14ac:dyDescent="0.3">
      <c r="A421" s="120"/>
      <c r="B421" s="120"/>
      <c r="C421" s="121" t="s">
        <v>82</v>
      </c>
      <c r="D421" s="241"/>
      <c r="E421" s="191"/>
      <c r="F421" s="170"/>
    </row>
    <row r="422" spans="1:6" x14ac:dyDescent="0.3">
      <c r="A422" s="120"/>
      <c r="B422" s="120"/>
      <c r="C422" s="121" t="s">
        <v>20</v>
      </c>
      <c r="D422" s="241"/>
      <c r="E422" s="191"/>
      <c r="F422" s="170"/>
    </row>
    <row r="423" spans="1:6" x14ac:dyDescent="0.3">
      <c r="A423" s="120"/>
      <c r="B423" s="120"/>
      <c r="C423" s="121" t="s">
        <v>334</v>
      </c>
      <c r="D423" s="241"/>
      <c r="E423" s="191"/>
      <c r="F423" s="170"/>
    </row>
    <row r="424" spans="1:6" x14ac:dyDescent="0.3">
      <c r="A424" s="120" t="s">
        <v>334</v>
      </c>
      <c r="B424" s="120" t="s">
        <v>334</v>
      </c>
      <c r="C424" s="121" t="s">
        <v>278</v>
      </c>
      <c r="D424" s="241">
        <v>24</v>
      </c>
      <c r="E424" s="191"/>
      <c r="F424" s="171">
        <f>D424*E424</f>
        <v>0</v>
      </c>
    </row>
    <row r="425" spans="1:6" x14ac:dyDescent="0.3">
      <c r="A425" s="120"/>
      <c r="B425" s="120"/>
      <c r="C425" s="121"/>
      <c r="D425" s="241"/>
      <c r="E425" s="191"/>
      <c r="F425" s="170"/>
    </row>
    <row r="426" spans="1:6" ht="56" x14ac:dyDescent="0.3">
      <c r="A426" s="120"/>
      <c r="B426" s="120" t="s">
        <v>311</v>
      </c>
      <c r="C426" s="121" t="s">
        <v>266</v>
      </c>
      <c r="D426" s="241"/>
      <c r="E426" s="191"/>
      <c r="F426" s="170"/>
    </row>
    <row r="427" spans="1:6" x14ac:dyDescent="0.3">
      <c r="A427" s="120" t="s">
        <v>334</v>
      </c>
      <c r="B427" s="120" t="s">
        <v>334</v>
      </c>
      <c r="C427" s="121" t="s">
        <v>256</v>
      </c>
      <c r="D427" s="241">
        <v>2</v>
      </c>
      <c r="E427" s="191"/>
      <c r="F427" s="171">
        <f>D427*E427</f>
        <v>0</v>
      </c>
    </row>
    <row r="428" spans="1:6" x14ac:dyDescent="0.3">
      <c r="A428" s="120"/>
      <c r="B428" s="120"/>
      <c r="C428" s="121"/>
      <c r="D428" s="241"/>
      <c r="E428" s="191"/>
      <c r="F428" s="170"/>
    </row>
    <row r="429" spans="1:6" x14ac:dyDescent="0.3">
      <c r="A429" s="115" t="s">
        <v>56</v>
      </c>
      <c r="B429" s="115" t="s">
        <v>334</v>
      </c>
      <c r="C429" s="116" t="s">
        <v>30</v>
      </c>
      <c r="D429" s="240"/>
      <c r="E429" s="205"/>
      <c r="F429" s="168"/>
    </row>
    <row r="430" spans="1:6" x14ac:dyDescent="0.3">
      <c r="A430" s="120"/>
      <c r="B430" s="120"/>
      <c r="C430" s="121"/>
      <c r="D430" s="241"/>
      <c r="E430" s="191"/>
      <c r="F430" s="170"/>
    </row>
    <row r="431" spans="1:6" ht="28" x14ac:dyDescent="0.3">
      <c r="A431" s="120"/>
      <c r="B431" s="120" t="s">
        <v>99</v>
      </c>
      <c r="C431" s="121" t="s">
        <v>45</v>
      </c>
      <c r="D431" s="241"/>
      <c r="E431" s="191"/>
      <c r="F431" s="170"/>
    </row>
    <row r="432" spans="1:6" x14ac:dyDescent="0.3">
      <c r="A432" s="120"/>
      <c r="B432" s="120"/>
      <c r="C432" s="121" t="s">
        <v>334</v>
      </c>
      <c r="D432" s="241"/>
      <c r="E432" s="191"/>
      <c r="F432" s="170"/>
    </row>
    <row r="433" spans="1:6" x14ac:dyDescent="0.3">
      <c r="A433" s="120"/>
      <c r="B433" s="120"/>
      <c r="C433" s="121" t="s">
        <v>324</v>
      </c>
      <c r="D433" s="241"/>
      <c r="E433" s="191"/>
      <c r="F433" s="170"/>
    </row>
    <row r="434" spans="1:6" x14ac:dyDescent="0.3">
      <c r="A434" s="120"/>
      <c r="B434" s="120"/>
      <c r="C434" s="121" t="s">
        <v>296</v>
      </c>
      <c r="D434" s="241"/>
      <c r="E434" s="191"/>
      <c r="F434" s="170"/>
    </row>
    <row r="435" spans="1:6" x14ac:dyDescent="0.3">
      <c r="A435" s="120"/>
      <c r="B435" s="120"/>
      <c r="C435" s="121" t="s">
        <v>334</v>
      </c>
      <c r="D435" s="241"/>
      <c r="E435" s="191"/>
      <c r="F435" s="170"/>
    </row>
    <row r="436" spans="1:6" x14ac:dyDescent="0.3">
      <c r="A436" s="120" t="s">
        <v>334</v>
      </c>
      <c r="B436" s="120" t="s">
        <v>334</v>
      </c>
      <c r="C436" s="121" t="s">
        <v>256</v>
      </c>
      <c r="D436" s="241">
        <v>1</v>
      </c>
      <c r="E436" s="191"/>
      <c r="F436" s="171">
        <f>D436*E436</f>
        <v>0</v>
      </c>
    </row>
    <row r="437" spans="1:6" x14ac:dyDescent="0.3">
      <c r="A437" s="115" t="s">
        <v>248</v>
      </c>
      <c r="B437" s="115" t="s">
        <v>334</v>
      </c>
      <c r="C437" s="116" t="s">
        <v>273</v>
      </c>
      <c r="D437" s="240"/>
      <c r="E437" s="205"/>
      <c r="F437" s="168"/>
    </row>
    <row r="438" spans="1:6" x14ac:dyDescent="0.3">
      <c r="A438" s="120"/>
      <c r="B438" s="120"/>
      <c r="C438" s="121"/>
      <c r="D438" s="241"/>
      <c r="E438" s="191"/>
      <c r="F438" s="170"/>
    </row>
    <row r="439" spans="1:6" ht="28" x14ac:dyDescent="0.3">
      <c r="A439" s="120"/>
      <c r="B439" s="120" t="s">
        <v>245</v>
      </c>
      <c r="C439" s="121" t="s">
        <v>143</v>
      </c>
      <c r="D439" s="241"/>
      <c r="E439" s="191"/>
      <c r="F439" s="170"/>
    </row>
    <row r="440" spans="1:6" x14ac:dyDescent="0.3">
      <c r="A440" s="120" t="s">
        <v>334</v>
      </c>
      <c r="B440" s="120" t="s">
        <v>334</v>
      </c>
      <c r="C440" s="121" t="s">
        <v>256</v>
      </c>
      <c r="D440" s="241">
        <v>1</v>
      </c>
      <c r="E440" s="191"/>
      <c r="F440" s="171">
        <f>D440*E440</f>
        <v>0</v>
      </c>
    </row>
    <row r="441" spans="1:6" x14ac:dyDescent="0.3">
      <c r="A441" s="115" t="s">
        <v>24</v>
      </c>
      <c r="B441" s="115" t="s">
        <v>334</v>
      </c>
      <c r="C441" s="116" t="s">
        <v>334</v>
      </c>
      <c r="D441" s="240"/>
      <c r="E441" s="205"/>
      <c r="F441" s="168"/>
    </row>
    <row r="442" spans="1:6" x14ac:dyDescent="0.3">
      <c r="A442" s="120"/>
      <c r="B442" s="120"/>
      <c r="C442" s="121"/>
      <c r="D442" s="241"/>
      <c r="E442" s="191"/>
      <c r="F442" s="170"/>
    </row>
    <row r="443" spans="1:6" ht="50" x14ac:dyDescent="0.3">
      <c r="A443" s="120"/>
      <c r="B443" s="120" t="s">
        <v>255</v>
      </c>
      <c r="C443" s="209" t="s">
        <v>829</v>
      </c>
      <c r="D443" s="241"/>
      <c r="E443" s="191"/>
      <c r="F443" s="170"/>
    </row>
    <row r="444" spans="1:6" x14ac:dyDescent="0.3">
      <c r="A444" s="120" t="s">
        <v>334</v>
      </c>
      <c r="B444" s="120" t="s">
        <v>334</v>
      </c>
      <c r="C444" s="121" t="s">
        <v>219</v>
      </c>
      <c r="D444" s="241">
        <v>60</v>
      </c>
      <c r="E444" s="210">
        <v>55</v>
      </c>
      <c r="F444" s="193">
        <f>D444*E444</f>
        <v>3300</v>
      </c>
    </row>
    <row r="445" spans="1:6" x14ac:dyDescent="0.3">
      <c r="A445" s="120"/>
      <c r="B445" s="120"/>
      <c r="C445" s="121"/>
      <c r="D445" s="241"/>
      <c r="E445" s="191"/>
      <c r="F445" s="170"/>
    </row>
    <row r="446" spans="1:6" ht="28" x14ac:dyDescent="0.3">
      <c r="A446" s="120"/>
      <c r="B446" s="120" t="s">
        <v>261</v>
      </c>
      <c r="C446" s="121" t="s">
        <v>320</v>
      </c>
      <c r="D446" s="241"/>
      <c r="E446" s="191"/>
      <c r="F446" s="170"/>
    </row>
    <row r="447" spans="1:6" x14ac:dyDescent="0.3">
      <c r="A447" s="120" t="s">
        <v>334</v>
      </c>
      <c r="B447" s="120" t="s">
        <v>334</v>
      </c>
      <c r="C447" s="121" t="s">
        <v>256</v>
      </c>
      <c r="D447" s="241">
        <v>1</v>
      </c>
      <c r="E447" s="191"/>
      <c r="F447" s="171">
        <f>D447*E447</f>
        <v>0</v>
      </c>
    </row>
    <row r="448" spans="1:6" x14ac:dyDescent="0.3">
      <c r="A448" s="120"/>
      <c r="B448" s="120"/>
      <c r="C448" s="121"/>
      <c r="D448" s="241"/>
      <c r="E448" s="191"/>
      <c r="F448" s="170"/>
    </row>
    <row r="449" spans="1:6" x14ac:dyDescent="0.3">
      <c r="A449" s="120"/>
      <c r="B449" s="120" t="s">
        <v>11</v>
      </c>
      <c r="C449" s="121" t="s">
        <v>251</v>
      </c>
      <c r="D449" s="241"/>
      <c r="E449" s="191"/>
      <c r="F449" s="170"/>
    </row>
    <row r="450" spans="1:6" x14ac:dyDescent="0.3">
      <c r="A450" s="120"/>
      <c r="B450" s="120"/>
      <c r="C450" s="121" t="s">
        <v>334</v>
      </c>
      <c r="D450" s="241"/>
      <c r="E450" s="191"/>
      <c r="F450" s="170"/>
    </row>
    <row r="451" spans="1:6" x14ac:dyDescent="0.3">
      <c r="A451" s="120"/>
      <c r="B451" s="120"/>
      <c r="C451" s="121" t="s">
        <v>19</v>
      </c>
      <c r="D451" s="241"/>
      <c r="E451" s="191"/>
      <c r="F451" s="170"/>
    </row>
    <row r="452" spans="1:6" x14ac:dyDescent="0.3">
      <c r="A452" s="120"/>
      <c r="B452" s="120"/>
      <c r="C452" s="121" t="s">
        <v>95</v>
      </c>
      <c r="D452" s="241"/>
      <c r="E452" s="191"/>
      <c r="F452" s="170"/>
    </row>
    <row r="453" spans="1:6" x14ac:dyDescent="0.3">
      <c r="A453" s="120"/>
      <c r="B453" s="120"/>
      <c r="C453" s="121" t="s">
        <v>299</v>
      </c>
      <c r="D453" s="241"/>
      <c r="E453" s="191"/>
      <c r="F453" s="170"/>
    </row>
    <row r="454" spans="1:6" x14ac:dyDescent="0.3">
      <c r="A454" s="120"/>
      <c r="B454" s="120"/>
      <c r="C454" s="121" t="s">
        <v>334</v>
      </c>
      <c r="D454" s="241"/>
      <c r="E454" s="191"/>
      <c r="F454" s="170"/>
    </row>
    <row r="455" spans="1:6" x14ac:dyDescent="0.3">
      <c r="A455" s="120" t="s">
        <v>334</v>
      </c>
      <c r="B455" s="120" t="s">
        <v>334</v>
      </c>
      <c r="C455" s="121" t="s">
        <v>219</v>
      </c>
      <c r="D455" s="241">
        <v>24</v>
      </c>
      <c r="E455" s="210">
        <v>55</v>
      </c>
      <c r="F455" s="193">
        <f>D455*E455</f>
        <v>1320</v>
      </c>
    </row>
    <row r="456" spans="1:6" x14ac:dyDescent="0.3">
      <c r="A456" s="115" t="s">
        <v>203</v>
      </c>
      <c r="B456" s="115" t="s">
        <v>334</v>
      </c>
      <c r="C456" s="116" t="s">
        <v>40</v>
      </c>
      <c r="D456" s="240"/>
      <c r="E456" s="205"/>
      <c r="F456" s="168"/>
    </row>
    <row r="457" spans="1:6" x14ac:dyDescent="0.3">
      <c r="A457" s="120"/>
      <c r="B457" s="120"/>
      <c r="C457" s="121"/>
      <c r="D457" s="241"/>
      <c r="E457" s="191"/>
      <c r="F457" s="170"/>
    </row>
    <row r="458" spans="1:6" x14ac:dyDescent="0.3">
      <c r="A458" s="120"/>
      <c r="B458" s="120" t="s">
        <v>97</v>
      </c>
      <c r="C458" s="121" t="s">
        <v>831</v>
      </c>
      <c r="D458" s="241"/>
      <c r="E458" s="191"/>
      <c r="F458" s="170"/>
    </row>
    <row r="459" spans="1:6" x14ac:dyDescent="0.3">
      <c r="A459" s="120" t="s">
        <v>334</v>
      </c>
      <c r="B459" s="120" t="s">
        <v>334</v>
      </c>
      <c r="C459" s="121" t="s">
        <v>256</v>
      </c>
      <c r="D459" s="241">
        <v>1</v>
      </c>
      <c r="E459" s="191"/>
      <c r="F459" s="171">
        <f>D459*E459</f>
        <v>0</v>
      </c>
    </row>
    <row r="460" spans="1:6" x14ac:dyDescent="0.3">
      <c r="A460" s="120"/>
      <c r="B460" s="120"/>
      <c r="C460" s="121"/>
      <c r="D460" s="241"/>
      <c r="E460" s="191"/>
      <c r="F460" s="171"/>
    </row>
    <row r="461" spans="1:6" ht="36" customHeight="1" x14ac:dyDescent="0.3">
      <c r="A461" s="120"/>
      <c r="B461" s="211" t="s">
        <v>832</v>
      </c>
      <c r="C461" s="212" t="s">
        <v>830</v>
      </c>
      <c r="D461" s="241"/>
      <c r="E461" s="120"/>
      <c r="F461" s="120"/>
    </row>
    <row r="462" spans="1:6" x14ac:dyDescent="0.3">
      <c r="A462" s="120"/>
      <c r="B462" s="211"/>
      <c r="C462" s="121" t="s">
        <v>256</v>
      </c>
      <c r="D462" s="241">
        <v>1</v>
      </c>
      <c r="E462" s="191"/>
      <c r="F462" s="171">
        <f>D462*E462</f>
        <v>0</v>
      </c>
    </row>
    <row r="463" spans="1:6" x14ac:dyDescent="0.3">
      <c r="A463" s="120"/>
      <c r="B463" s="211"/>
      <c r="C463" s="121"/>
      <c r="D463" s="241"/>
      <c r="E463" s="191"/>
      <c r="F463" s="171"/>
    </row>
    <row r="464" spans="1:6" ht="28" x14ac:dyDescent="0.3">
      <c r="A464" s="120"/>
      <c r="B464" s="248" t="s">
        <v>124</v>
      </c>
      <c r="C464" s="121" t="s">
        <v>846</v>
      </c>
      <c r="D464" s="241"/>
      <c r="E464" s="191"/>
      <c r="F464" s="171"/>
    </row>
    <row r="465" spans="1:6" x14ac:dyDescent="0.3">
      <c r="A465" s="120"/>
      <c r="B465" s="248"/>
      <c r="C465" s="121" t="s">
        <v>256</v>
      </c>
      <c r="D465" s="241">
        <v>1</v>
      </c>
      <c r="E465" s="191"/>
      <c r="F465" s="171">
        <f>D465*E465</f>
        <v>0</v>
      </c>
    </row>
    <row r="466" spans="1:6" x14ac:dyDescent="0.3">
      <c r="A466" s="120"/>
      <c r="B466" s="247"/>
      <c r="C466" s="206"/>
      <c r="D466" s="242"/>
      <c r="E466" s="191"/>
      <c r="F466" s="171"/>
    </row>
    <row r="467" spans="1:6" x14ac:dyDescent="0.3">
      <c r="A467" s="120"/>
      <c r="B467" s="248" t="s">
        <v>845</v>
      </c>
      <c r="C467" s="121" t="s">
        <v>847</v>
      </c>
      <c r="D467" s="241"/>
      <c r="E467" s="191"/>
      <c r="F467" s="171"/>
    </row>
    <row r="468" spans="1:6" x14ac:dyDescent="0.3">
      <c r="A468" s="120"/>
      <c r="B468" s="248"/>
      <c r="C468" s="121" t="s">
        <v>256</v>
      </c>
      <c r="D468" s="241">
        <v>1</v>
      </c>
      <c r="E468" s="191"/>
      <c r="F468" s="171">
        <f>D468*E468</f>
        <v>0</v>
      </c>
    </row>
    <row r="469" spans="1:6" x14ac:dyDescent="0.3">
      <c r="A469" s="120"/>
      <c r="B469" s="211"/>
      <c r="C469" s="121"/>
      <c r="D469" s="241"/>
      <c r="E469" s="191"/>
      <c r="F469" s="171"/>
    </row>
    <row r="470" spans="1:6" ht="84" x14ac:dyDescent="0.3">
      <c r="A470" s="120"/>
      <c r="B470" s="248" t="s">
        <v>132</v>
      </c>
      <c r="C470" s="260" t="s">
        <v>850</v>
      </c>
      <c r="D470" s="241"/>
      <c r="E470" s="191"/>
      <c r="F470" s="171"/>
    </row>
    <row r="471" spans="1:6" x14ac:dyDescent="0.3">
      <c r="A471" s="120"/>
      <c r="B471" s="151"/>
      <c r="C471" s="121" t="s">
        <v>256</v>
      </c>
      <c r="D471" s="241">
        <v>1</v>
      </c>
      <c r="E471" s="191"/>
      <c r="F471" s="171">
        <f>D471*E471</f>
        <v>0</v>
      </c>
    </row>
    <row r="472" spans="1:6" x14ac:dyDescent="0.3">
      <c r="A472" s="120"/>
      <c r="B472" s="151"/>
      <c r="C472" s="121"/>
      <c r="D472" s="241"/>
      <c r="E472" s="191"/>
      <c r="F472" s="171"/>
    </row>
    <row r="473" spans="1:6" s="150" customFormat="1" ht="28" x14ac:dyDescent="0.3">
      <c r="A473" s="213"/>
      <c r="B473" s="151" t="s">
        <v>698</v>
      </c>
      <c r="C473" s="214" t="s">
        <v>281</v>
      </c>
      <c r="D473" s="215"/>
      <c r="E473" s="215"/>
      <c r="F473" s="213"/>
    </row>
    <row r="474" spans="1:6" x14ac:dyDescent="0.3">
      <c r="A474" s="120" t="s">
        <v>334</v>
      </c>
      <c r="B474" s="120" t="s">
        <v>334</v>
      </c>
      <c r="C474" s="121" t="s">
        <v>213</v>
      </c>
      <c r="D474" s="241">
        <v>1</v>
      </c>
      <c r="E474" s="191"/>
      <c r="F474" s="171">
        <f>D474*E474</f>
        <v>0</v>
      </c>
    </row>
    <row r="475" spans="1:6" ht="14.5" x14ac:dyDescent="0.35">
      <c r="A475" s="126"/>
      <c r="B475" s="126"/>
      <c r="C475" s="127" t="s">
        <v>4</v>
      </c>
      <c r="D475" s="243" t="s">
        <v>334</v>
      </c>
      <c r="E475" s="208"/>
      <c r="F475" s="174">
        <f>SUM(F409:F474)</f>
        <v>4620</v>
      </c>
    </row>
    <row r="476" spans="1:6" x14ac:dyDescent="0.3">
      <c r="A476" s="110" t="s">
        <v>313</v>
      </c>
      <c r="B476" s="110" t="s">
        <v>334</v>
      </c>
      <c r="C476" s="111" t="s">
        <v>328</v>
      </c>
      <c r="D476" s="239"/>
      <c r="E476" s="204"/>
      <c r="F476" s="165"/>
    </row>
    <row r="477" spans="1:6" x14ac:dyDescent="0.3">
      <c r="A477" s="115" t="s">
        <v>295</v>
      </c>
      <c r="B477" s="115" t="s">
        <v>334</v>
      </c>
      <c r="C477" s="116" t="s">
        <v>308</v>
      </c>
      <c r="D477" s="240"/>
      <c r="E477" s="205"/>
      <c r="F477" s="168"/>
    </row>
    <row r="478" spans="1:6" x14ac:dyDescent="0.3">
      <c r="A478" s="120"/>
      <c r="B478" s="120"/>
      <c r="C478" s="121"/>
      <c r="D478" s="241"/>
      <c r="E478" s="191"/>
      <c r="F478" s="170"/>
    </row>
    <row r="479" spans="1:6" x14ac:dyDescent="0.3">
      <c r="A479" s="120"/>
      <c r="B479" s="120" t="s">
        <v>316</v>
      </c>
      <c r="C479" s="121" t="s">
        <v>26</v>
      </c>
      <c r="D479" s="241"/>
      <c r="E479" s="191"/>
      <c r="F479" s="170"/>
    </row>
    <row r="480" spans="1:6" x14ac:dyDescent="0.3">
      <c r="A480" s="120" t="s">
        <v>334</v>
      </c>
      <c r="B480" s="120" t="s">
        <v>334</v>
      </c>
      <c r="C480" s="121" t="s">
        <v>202</v>
      </c>
      <c r="D480" s="241">
        <v>150</v>
      </c>
      <c r="E480" s="191"/>
      <c r="F480" s="171">
        <f>D480*E480</f>
        <v>0</v>
      </c>
    </row>
    <row r="481" spans="1:6" ht="14.5" x14ac:dyDescent="0.35">
      <c r="A481" s="126"/>
      <c r="B481" s="126"/>
      <c r="C481" s="127" t="s">
        <v>57</v>
      </c>
      <c r="D481" s="243" t="s">
        <v>334</v>
      </c>
      <c r="E481" s="208" t="s">
        <v>334</v>
      </c>
      <c r="F481" s="174">
        <f>SUM(F476:F480)</f>
        <v>0</v>
      </c>
    </row>
    <row r="482" spans="1:6" x14ac:dyDescent="0.3">
      <c r="A482" s="120"/>
      <c r="B482" s="120"/>
      <c r="C482" s="121"/>
      <c r="D482" s="241"/>
      <c r="E482" s="191"/>
      <c r="F482" s="170"/>
    </row>
    <row r="483" spans="1:6" x14ac:dyDescent="0.3">
      <c r="A483" s="120"/>
      <c r="B483" s="120"/>
      <c r="C483" s="121"/>
      <c r="D483" s="241"/>
      <c r="E483" s="191"/>
      <c r="F483" s="170"/>
    </row>
    <row r="484" spans="1:6" x14ac:dyDescent="0.3">
      <c r="A484" s="131"/>
      <c r="B484" s="131"/>
      <c r="C484" s="131" t="s">
        <v>216</v>
      </c>
      <c r="D484" s="241"/>
      <c r="E484" s="191"/>
      <c r="F484" s="170"/>
    </row>
    <row r="485" spans="1:6" x14ac:dyDescent="0.3">
      <c r="A485" s="120"/>
      <c r="B485" s="120"/>
      <c r="C485" s="120"/>
      <c r="D485" s="244"/>
      <c r="E485" s="191"/>
      <c r="F485" s="170"/>
    </row>
    <row r="486" spans="1:6" x14ac:dyDescent="0.3">
      <c r="A486" s="120"/>
      <c r="B486" s="134" t="s">
        <v>93</v>
      </c>
      <c r="C486" s="120" t="s">
        <v>285</v>
      </c>
      <c r="D486" s="135">
        <f>F60</f>
        <v>1000</v>
      </c>
      <c r="E486" s="135"/>
      <c r="F486" s="170"/>
    </row>
    <row r="487" spans="1:6" x14ac:dyDescent="0.3">
      <c r="A487" s="120"/>
      <c r="B487" s="134" t="s">
        <v>321</v>
      </c>
      <c r="C487" s="120" t="s">
        <v>225</v>
      </c>
      <c r="D487" s="135">
        <f>F146</f>
        <v>0</v>
      </c>
      <c r="E487" s="135"/>
      <c r="F487" s="170"/>
    </row>
    <row r="488" spans="1:6" x14ac:dyDescent="0.3">
      <c r="A488" s="120"/>
      <c r="B488" s="134" t="s">
        <v>129</v>
      </c>
      <c r="C488" s="120" t="s">
        <v>69</v>
      </c>
      <c r="D488" s="135">
        <f>F201</f>
        <v>0</v>
      </c>
      <c r="E488" s="135"/>
      <c r="F488" s="170"/>
    </row>
    <row r="489" spans="1:6" x14ac:dyDescent="0.3">
      <c r="A489" s="120"/>
      <c r="B489" s="134" t="s">
        <v>263</v>
      </c>
      <c r="C489" s="120" t="s">
        <v>131</v>
      </c>
      <c r="D489" s="135">
        <f>F216</f>
        <v>0</v>
      </c>
      <c r="E489" s="135"/>
      <c r="F489" s="170"/>
    </row>
    <row r="490" spans="1:6" x14ac:dyDescent="0.3">
      <c r="A490" s="120"/>
      <c r="B490" s="134" t="s">
        <v>107</v>
      </c>
      <c r="C490" s="120" t="s">
        <v>204</v>
      </c>
      <c r="D490" s="135">
        <f>F387</f>
        <v>0</v>
      </c>
      <c r="E490" s="135"/>
      <c r="F490" s="170"/>
    </row>
    <row r="491" spans="1:6" x14ac:dyDescent="0.3">
      <c r="A491" s="120"/>
      <c r="B491" s="134" t="s">
        <v>312</v>
      </c>
      <c r="C491" s="120" t="s">
        <v>329</v>
      </c>
      <c r="D491" s="135">
        <f>F408</f>
        <v>0</v>
      </c>
      <c r="E491" s="135"/>
      <c r="F491" s="170"/>
    </row>
    <row r="492" spans="1:6" x14ac:dyDescent="0.3">
      <c r="A492" s="120"/>
      <c r="B492" s="134" t="s">
        <v>166</v>
      </c>
      <c r="C492" s="120" t="s">
        <v>64</v>
      </c>
      <c r="D492" s="135">
        <f>F475</f>
        <v>4620</v>
      </c>
      <c r="E492" s="135"/>
      <c r="F492" s="170"/>
    </row>
    <row r="493" spans="1:6" x14ac:dyDescent="0.3">
      <c r="A493" s="120"/>
      <c r="B493" s="134" t="s">
        <v>313</v>
      </c>
      <c r="C493" s="120" t="s">
        <v>328</v>
      </c>
      <c r="D493" s="135">
        <f>F481</f>
        <v>0</v>
      </c>
      <c r="E493" s="135"/>
      <c r="F493" s="170"/>
    </row>
    <row r="494" spans="1:6" x14ac:dyDescent="0.3">
      <c r="A494" s="120"/>
      <c r="B494" s="137"/>
      <c r="C494" s="120"/>
      <c r="D494" s="135"/>
      <c r="E494" s="191"/>
      <c r="F494" s="170"/>
    </row>
    <row r="495" spans="1:6" x14ac:dyDescent="0.3">
      <c r="A495" s="120"/>
      <c r="B495" s="216" t="s">
        <v>231</v>
      </c>
      <c r="C495" s="143"/>
      <c r="D495" s="245">
        <f>SUM(D486:D494)</f>
        <v>5620</v>
      </c>
      <c r="E495" s="135"/>
      <c r="F495" s="170"/>
    </row>
    <row r="496" spans="1:6" x14ac:dyDescent="0.3">
      <c r="A496" s="120"/>
      <c r="B496" s="141" t="s">
        <v>335</v>
      </c>
      <c r="C496" s="120"/>
      <c r="D496" s="135">
        <f>0.22*D495</f>
        <v>1236.4000000000001</v>
      </c>
      <c r="E496" s="135"/>
      <c r="F496" s="170"/>
    </row>
    <row r="497" spans="1:6" x14ac:dyDescent="0.3">
      <c r="A497" s="120"/>
      <c r="B497" s="139" t="s">
        <v>243</v>
      </c>
      <c r="C497" s="120"/>
      <c r="D497" s="142">
        <f>D495+D496</f>
        <v>6856.4</v>
      </c>
      <c r="E497" s="135"/>
      <c r="F497" s="170"/>
    </row>
    <row r="499" spans="1:6" ht="37.5" x14ac:dyDescent="0.3">
      <c r="C499" s="149" t="s">
        <v>835</v>
      </c>
    </row>
  </sheetData>
  <mergeCells count="1">
    <mergeCell ref="C3:F3"/>
  </mergeCells>
  <phoneticPr fontId="0" type="noConversion"/>
  <pageMargins left="0.74803149606299213" right="0.74803149606299213" top="0.98425196850393704" bottom="0.98425196850393704" header="0" footer="0"/>
  <pageSetup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24"/>
  <sheetViews>
    <sheetView topLeftCell="A139" workbookViewId="0">
      <selection activeCell="B31" sqref="B31"/>
    </sheetView>
  </sheetViews>
  <sheetFormatPr defaultColWidth="9.1796875" defaultRowHeight="14" x14ac:dyDescent="0.3"/>
  <cols>
    <col min="1" max="1" width="6.1796875" style="22" customWidth="1"/>
    <col min="2" max="2" width="45.81640625" style="23" bestFit="1" customWidth="1"/>
    <col min="3" max="3" width="6" style="23" bestFit="1" customWidth="1"/>
    <col min="4" max="4" width="7.81640625" style="24" bestFit="1" customWidth="1"/>
    <col min="5" max="5" width="11" style="24" bestFit="1" customWidth="1"/>
    <col min="6" max="6" width="14.1796875" style="24" bestFit="1" customWidth="1"/>
    <col min="7" max="16384" width="9.1796875" style="27"/>
  </cols>
  <sheetData>
    <row r="1" spans="1:6" x14ac:dyDescent="0.3">
      <c r="B1" s="18" t="s">
        <v>209</v>
      </c>
    </row>
    <row r="2" spans="1:6" x14ac:dyDescent="0.3">
      <c r="B2" s="25"/>
    </row>
    <row r="3" spans="1:6" x14ac:dyDescent="0.3">
      <c r="B3" s="26" t="s">
        <v>456</v>
      </c>
      <c r="C3" s="26"/>
    </row>
    <row r="4" spans="1:6" x14ac:dyDescent="0.3">
      <c r="B4" s="26"/>
      <c r="C4" s="26"/>
    </row>
    <row r="5" spans="1:6" x14ac:dyDescent="0.3">
      <c r="B5" s="25"/>
      <c r="C5" s="186" t="s">
        <v>839</v>
      </c>
      <c r="D5" s="123" t="s">
        <v>836</v>
      </c>
      <c r="E5" s="123" t="s">
        <v>823</v>
      </c>
      <c r="F5" s="123" t="s">
        <v>841</v>
      </c>
    </row>
    <row r="6" spans="1:6" x14ac:dyDescent="0.3">
      <c r="A6" s="185" t="s">
        <v>345</v>
      </c>
      <c r="B6" s="186" t="s">
        <v>285</v>
      </c>
      <c r="C6" s="187"/>
      <c r="D6" s="170"/>
      <c r="E6" s="170"/>
      <c r="F6" s="170"/>
    </row>
    <row r="7" spans="1:6" x14ac:dyDescent="0.3">
      <c r="A7" s="185"/>
      <c r="B7" s="186"/>
      <c r="C7" s="187"/>
      <c r="D7" s="170"/>
      <c r="E7" s="170"/>
      <c r="F7" s="170"/>
    </row>
    <row r="8" spans="1:6" x14ac:dyDescent="0.3">
      <c r="A8" s="188"/>
      <c r="B8" s="187" t="s">
        <v>346</v>
      </c>
      <c r="C8" s="187"/>
      <c r="D8" s="170"/>
      <c r="E8" s="170"/>
      <c r="F8" s="170"/>
    </row>
    <row r="9" spans="1:6" x14ac:dyDescent="0.3">
      <c r="A9" s="188" t="s">
        <v>347</v>
      </c>
      <c r="B9" s="187" t="s">
        <v>348</v>
      </c>
      <c r="C9" s="187"/>
      <c r="D9" s="170"/>
      <c r="E9" s="170"/>
      <c r="F9" s="170"/>
    </row>
    <row r="10" spans="1:6" x14ac:dyDescent="0.3">
      <c r="A10" s="188"/>
      <c r="B10" s="187" t="s">
        <v>349</v>
      </c>
      <c r="C10" s="187"/>
      <c r="D10" s="170"/>
      <c r="E10" s="170"/>
      <c r="F10" s="170"/>
    </row>
    <row r="11" spans="1:6" x14ac:dyDescent="0.3">
      <c r="A11" s="188"/>
      <c r="B11" s="187" t="s">
        <v>350</v>
      </c>
      <c r="C11" s="187" t="s">
        <v>185</v>
      </c>
      <c r="D11" s="170">
        <v>0.12</v>
      </c>
      <c r="E11" s="170"/>
      <c r="F11" s="170">
        <f>D11*E11</f>
        <v>0</v>
      </c>
    </row>
    <row r="12" spans="1:6" x14ac:dyDescent="0.3">
      <c r="A12" s="188"/>
      <c r="B12" s="187"/>
      <c r="C12" s="187"/>
      <c r="D12" s="170"/>
      <c r="E12" s="170"/>
      <c r="F12" s="170"/>
    </row>
    <row r="13" spans="1:6" x14ac:dyDescent="0.3">
      <c r="A13" s="188"/>
      <c r="B13" s="187" t="s">
        <v>351</v>
      </c>
      <c r="C13" s="187"/>
      <c r="D13" s="170"/>
      <c r="E13" s="170"/>
      <c r="F13" s="170"/>
    </row>
    <row r="14" spans="1:6" x14ac:dyDescent="0.3">
      <c r="A14" s="188" t="s">
        <v>352</v>
      </c>
      <c r="B14" s="187" t="s">
        <v>353</v>
      </c>
      <c r="C14" s="187"/>
      <c r="D14" s="170"/>
      <c r="E14" s="170"/>
      <c r="F14" s="170"/>
    </row>
    <row r="15" spans="1:6" x14ac:dyDescent="0.3">
      <c r="A15" s="188"/>
      <c r="B15" s="187" t="s">
        <v>354</v>
      </c>
      <c r="C15" s="187"/>
      <c r="D15" s="170"/>
      <c r="E15" s="170"/>
      <c r="F15" s="170"/>
    </row>
    <row r="16" spans="1:6" x14ac:dyDescent="0.3">
      <c r="A16" s="188"/>
      <c r="B16" s="187" t="s">
        <v>355</v>
      </c>
      <c r="C16" s="187" t="s">
        <v>139</v>
      </c>
      <c r="D16" s="170">
        <v>300</v>
      </c>
      <c r="E16" s="170"/>
      <c r="F16" s="170">
        <f>D16*E16</f>
        <v>0</v>
      </c>
    </row>
    <row r="17" spans="1:6" x14ac:dyDescent="0.3">
      <c r="A17" s="188"/>
      <c r="B17" s="187"/>
      <c r="C17" s="187"/>
      <c r="D17" s="170"/>
      <c r="E17" s="170"/>
      <c r="F17" s="170"/>
    </row>
    <row r="18" spans="1:6" x14ac:dyDescent="0.3">
      <c r="A18" s="188"/>
      <c r="B18" s="187" t="s">
        <v>356</v>
      </c>
      <c r="C18" s="187"/>
      <c r="D18" s="170"/>
      <c r="E18" s="170"/>
      <c r="F18" s="170"/>
    </row>
    <row r="19" spans="1:6" x14ac:dyDescent="0.3">
      <c r="A19" s="188" t="s">
        <v>357</v>
      </c>
      <c r="B19" s="187" t="s">
        <v>358</v>
      </c>
      <c r="C19" s="187"/>
      <c r="D19" s="170"/>
      <c r="E19" s="170"/>
      <c r="F19" s="170"/>
    </row>
    <row r="20" spans="1:6" x14ac:dyDescent="0.3">
      <c r="A20" s="188"/>
      <c r="B20" s="187" t="s">
        <v>359</v>
      </c>
      <c r="C20" s="187" t="s">
        <v>139</v>
      </c>
      <c r="D20" s="170">
        <v>700</v>
      </c>
      <c r="E20" s="170"/>
      <c r="F20" s="170">
        <f>D20*E20</f>
        <v>0</v>
      </c>
    </row>
    <row r="21" spans="1:6" x14ac:dyDescent="0.3">
      <c r="A21" s="188"/>
      <c r="B21" s="187"/>
      <c r="C21" s="187"/>
      <c r="D21" s="170"/>
      <c r="E21" s="170"/>
      <c r="F21" s="170"/>
    </row>
    <row r="22" spans="1:6" x14ac:dyDescent="0.3">
      <c r="A22" s="188"/>
      <c r="B22" s="187" t="s">
        <v>360</v>
      </c>
      <c r="C22" s="187"/>
      <c r="D22" s="170"/>
      <c r="E22" s="170"/>
      <c r="F22" s="170"/>
    </row>
    <row r="23" spans="1:6" x14ac:dyDescent="0.3">
      <c r="A23" s="188" t="s">
        <v>361</v>
      </c>
      <c r="B23" s="187" t="s">
        <v>362</v>
      </c>
      <c r="C23" s="187"/>
      <c r="D23" s="170"/>
      <c r="E23" s="170"/>
      <c r="F23" s="170"/>
    </row>
    <row r="24" spans="1:6" x14ac:dyDescent="0.3">
      <c r="A24" s="188"/>
      <c r="B24" s="187" t="s">
        <v>363</v>
      </c>
      <c r="C24" s="187" t="s">
        <v>278</v>
      </c>
      <c r="D24" s="170">
        <v>22</v>
      </c>
      <c r="E24" s="170"/>
      <c r="F24" s="170">
        <f>D24*E24</f>
        <v>0</v>
      </c>
    </row>
    <row r="25" spans="1:6" x14ac:dyDescent="0.3">
      <c r="A25" s="188"/>
      <c r="B25" s="187"/>
      <c r="C25" s="187"/>
      <c r="D25" s="170"/>
      <c r="E25" s="170"/>
      <c r="F25" s="170"/>
    </row>
    <row r="26" spans="1:6" x14ac:dyDescent="0.3">
      <c r="A26" s="188"/>
      <c r="B26" s="187" t="s">
        <v>364</v>
      </c>
      <c r="C26" s="187"/>
      <c r="D26" s="170"/>
      <c r="E26" s="170"/>
      <c r="F26" s="170"/>
    </row>
    <row r="27" spans="1:6" x14ac:dyDescent="0.3">
      <c r="A27" s="188" t="s">
        <v>365</v>
      </c>
      <c r="B27" s="187" t="s">
        <v>366</v>
      </c>
      <c r="C27" s="187"/>
      <c r="D27" s="170"/>
      <c r="E27" s="170"/>
      <c r="F27" s="170"/>
    </row>
    <row r="28" spans="1:6" x14ac:dyDescent="0.3">
      <c r="A28" s="188"/>
      <c r="B28" s="187" t="s">
        <v>367</v>
      </c>
      <c r="C28" s="187"/>
      <c r="D28" s="170"/>
      <c r="E28" s="170"/>
      <c r="F28" s="170"/>
    </row>
    <row r="29" spans="1:6" x14ac:dyDescent="0.3">
      <c r="A29" s="188"/>
      <c r="B29" s="187" t="s">
        <v>368</v>
      </c>
      <c r="C29" s="187" t="s">
        <v>369</v>
      </c>
      <c r="D29" s="250">
        <v>0</v>
      </c>
      <c r="E29" s="170"/>
      <c r="F29" s="170">
        <f>D29*E29</f>
        <v>0</v>
      </c>
    </row>
    <row r="30" spans="1:6" ht="42" x14ac:dyDescent="0.3">
      <c r="A30" s="185"/>
      <c r="B30" s="261" t="s">
        <v>848</v>
      </c>
      <c r="C30" s="187"/>
      <c r="D30" s="170"/>
      <c r="E30" s="170"/>
      <c r="F30" s="170"/>
    </row>
    <row r="31" spans="1:6" x14ac:dyDescent="0.3">
      <c r="A31" s="185"/>
      <c r="B31" s="189" t="s">
        <v>370</v>
      </c>
      <c r="C31" s="189"/>
      <c r="D31" s="190"/>
      <c r="E31" s="190"/>
      <c r="F31" s="190">
        <f>SUM(F6:F30)</f>
        <v>0</v>
      </c>
    </row>
    <row r="32" spans="1:6" x14ac:dyDescent="0.3">
      <c r="A32" s="185"/>
      <c r="B32" s="187"/>
      <c r="C32" s="187"/>
      <c r="D32" s="170"/>
      <c r="E32" s="170"/>
      <c r="F32" s="170"/>
    </row>
    <row r="33" spans="1:6" x14ac:dyDescent="0.3">
      <c r="A33" s="185" t="s">
        <v>371</v>
      </c>
      <c r="B33" s="186" t="s">
        <v>372</v>
      </c>
      <c r="C33" s="187"/>
      <c r="D33" s="170"/>
      <c r="E33" s="170"/>
      <c r="F33" s="170"/>
    </row>
    <row r="34" spans="1:6" x14ac:dyDescent="0.3">
      <c r="A34" s="185"/>
      <c r="B34" s="186"/>
      <c r="C34" s="187"/>
      <c r="D34" s="170"/>
      <c r="E34" s="170"/>
      <c r="F34" s="170"/>
    </row>
    <row r="35" spans="1:6" x14ac:dyDescent="0.3">
      <c r="A35" s="188"/>
      <c r="B35" s="187" t="s">
        <v>373</v>
      </c>
      <c r="C35" s="187"/>
      <c r="D35" s="170"/>
      <c r="E35" s="170"/>
      <c r="F35" s="170"/>
    </row>
    <row r="36" spans="1:6" x14ac:dyDescent="0.3">
      <c r="A36" s="188" t="s">
        <v>374</v>
      </c>
      <c r="B36" s="187" t="s">
        <v>375</v>
      </c>
      <c r="C36" s="187"/>
      <c r="D36" s="170"/>
      <c r="E36" s="170"/>
      <c r="F36" s="170"/>
    </row>
    <row r="37" spans="1:6" x14ac:dyDescent="0.3">
      <c r="A37" s="188"/>
      <c r="B37" s="187" t="s">
        <v>376</v>
      </c>
      <c r="C37" s="187"/>
      <c r="D37" s="170"/>
      <c r="E37" s="170"/>
      <c r="F37" s="170"/>
    </row>
    <row r="38" spans="1:6" x14ac:dyDescent="0.3">
      <c r="A38" s="188"/>
      <c r="B38" s="187" t="s">
        <v>377</v>
      </c>
      <c r="C38" s="187" t="s">
        <v>327</v>
      </c>
      <c r="D38" s="170">
        <v>91</v>
      </c>
      <c r="E38" s="170"/>
      <c r="F38" s="170">
        <f>D38*E38</f>
        <v>0</v>
      </c>
    </row>
    <row r="39" spans="1:6" x14ac:dyDescent="0.3">
      <c r="A39" s="188"/>
      <c r="B39" s="152" t="s">
        <v>378</v>
      </c>
      <c r="C39" s="187"/>
      <c r="D39" s="170"/>
      <c r="E39" s="170"/>
      <c r="F39" s="170"/>
    </row>
    <row r="40" spans="1:6" x14ac:dyDescent="0.3">
      <c r="A40" s="188"/>
      <c r="B40" s="152"/>
      <c r="C40" s="187"/>
      <c r="D40" s="170"/>
      <c r="E40" s="170"/>
      <c r="F40" s="170"/>
    </row>
    <row r="41" spans="1:6" x14ac:dyDescent="0.3">
      <c r="A41" s="188"/>
      <c r="B41" s="187" t="s">
        <v>379</v>
      </c>
      <c r="C41" s="187"/>
      <c r="D41" s="170"/>
      <c r="E41" s="170"/>
      <c r="F41" s="170"/>
    </row>
    <row r="42" spans="1:6" x14ac:dyDescent="0.3">
      <c r="A42" s="188" t="s">
        <v>380</v>
      </c>
      <c r="B42" s="187" t="s">
        <v>381</v>
      </c>
      <c r="C42" s="187"/>
      <c r="D42" s="170"/>
      <c r="E42" s="170"/>
      <c r="F42" s="170"/>
    </row>
    <row r="43" spans="1:6" x14ac:dyDescent="0.3">
      <c r="A43" s="188"/>
      <c r="B43" s="187" t="s">
        <v>382</v>
      </c>
      <c r="C43" s="187"/>
      <c r="D43" s="170"/>
      <c r="E43" s="170"/>
      <c r="F43" s="170"/>
    </row>
    <row r="44" spans="1:6" x14ac:dyDescent="0.3">
      <c r="A44" s="188"/>
      <c r="B44" s="187" t="s">
        <v>377</v>
      </c>
      <c r="C44" s="187" t="s">
        <v>327</v>
      </c>
      <c r="D44" s="170">
        <v>650</v>
      </c>
      <c r="E44" s="170"/>
      <c r="F44" s="170">
        <f>D44*E44</f>
        <v>0</v>
      </c>
    </row>
    <row r="45" spans="1:6" x14ac:dyDescent="0.3">
      <c r="A45" s="188"/>
      <c r="B45" s="152" t="s">
        <v>378</v>
      </c>
      <c r="C45" s="187"/>
      <c r="D45" s="170"/>
      <c r="E45" s="170"/>
      <c r="F45" s="170"/>
    </row>
    <row r="46" spans="1:6" x14ac:dyDescent="0.3">
      <c r="A46" s="188"/>
      <c r="B46" s="187"/>
      <c r="C46" s="187"/>
      <c r="D46" s="170"/>
      <c r="E46" s="170"/>
      <c r="F46" s="170"/>
    </row>
    <row r="47" spans="1:6" x14ac:dyDescent="0.3">
      <c r="A47" s="188"/>
      <c r="B47" s="187" t="s">
        <v>383</v>
      </c>
      <c r="C47" s="187"/>
      <c r="D47" s="170"/>
      <c r="E47" s="170"/>
      <c r="F47" s="170"/>
    </row>
    <row r="48" spans="1:6" x14ac:dyDescent="0.3">
      <c r="A48" s="188" t="s">
        <v>384</v>
      </c>
      <c r="B48" s="187" t="s">
        <v>385</v>
      </c>
      <c r="C48" s="187"/>
      <c r="D48" s="170"/>
      <c r="E48" s="170"/>
      <c r="F48" s="170"/>
    </row>
    <row r="49" spans="1:6" x14ac:dyDescent="0.3">
      <c r="A49" s="188"/>
      <c r="B49" s="187" t="s">
        <v>386</v>
      </c>
      <c r="C49" s="187"/>
      <c r="D49" s="170"/>
      <c r="E49" s="170"/>
      <c r="F49" s="170"/>
    </row>
    <row r="50" spans="1:6" x14ac:dyDescent="0.3">
      <c r="A50" s="188"/>
      <c r="B50" s="187" t="s">
        <v>387</v>
      </c>
      <c r="C50" s="187" t="s">
        <v>327</v>
      </c>
      <c r="D50" s="170">
        <v>355</v>
      </c>
      <c r="E50" s="170"/>
      <c r="F50" s="170">
        <f>D50*E50</f>
        <v>0</v>
      </c>
    </row>
    <row r="51" spans="1:6" x14ac:dyDescent="0.3">
      <c r="A51" s="188"/>
      <c r="B51" s="187"/>
      <c r="C51" s="187"/>
      <c r="D51" s="170"/>
      <c r="E51" s="170"/>
      <c r="F51" s="170"/>
    </row>
    <row r="52" spans="1:6" x14ac:dyDescent="0.3">
      <c r="A52" s="188"/>
      <c r="B52" s="187" t="s">
        <v>388</v>
      </c>
      <c r="C52" s="187"/>
      <c r="D52" s="170"/>
      <c r="E52" s="170"/>
      <c r="F52" s="170"/>
    </row>
    <row r="53" spans="1:6" x14ac:dyDescent="0.3">
      <c r="A53" s="188" t="s">
        <v>389</v>
      </c>
      <c r="B53" s="187" t="s">
        <v>390</v>
      </c>
      <c r="C53" s="187"/>
      <c r="D53" s="170"/>
      <c r="E53" s="170"/>
      <c r="F53" s="170"/>
    </row>
    <row r="54" spans="1:6" x14ac:dyDescent="0.3">
      <c r="A54" s="188"/>
      <c r="B54" s="187" t="s">
        <v>391</v>
      </c>
      <c r="C54" s="187" t="s">
        <v>139</v>
      </c>
      <c r="D54" s="170">
        <v>900</v>
      </c>
      <c r="E54" s="170"/>
      <c r="F54" s="170">
        <f>D54*E54</f>
        <v>0</v>
      </c>
    </row>
    <row r="55" spans="1:6" x14ac:dyDescent="0.3">
      <c r="A55" s="188"/>
      <c r="B55" s="187"/>
      <c r="C55" s="187"/>
      <c r="D55" s="170"/>
      <c r="E55" s="170"/>
      <c r="F55" s="170"/>
    </row>
    <row r="56" spans="1:6" x14ac:dyDescent="0.3">
      <c r="A56" s="188"/>
      <c r="B56" s="187" t="s">
        <v>392</v>
      </c>
      <c r="C56" s="187"/>
      <c r="D56" s="170"/>
      <c r="E56" s="170"/>
      <c r="F56" s="170"/>
    </row>
    <row r="57" spans="1:6" x14ac:dyDescent="0.3">
      <c r="A57" s="188" t="s">
        <v>393</v>
      </c>
      <c r="B57" s="187" t="s">
        <v>394</v>
      </c>
      <c r="C57" s="187"/>
      <c r="D57" s="170"/>
      <c r="E57" s="170"/>
      <c r="F57" s="170"/>
    </row>
    <row r="58" spans="1:6" x14ac:dyDescent="0.3">
      <c r="A58" s="188"/>
      <c r="B58" s="187" t="s">
        <v>395</v>
      </c>
      <c r="C58" s="187" t="s">
        <v>327</v>
      </c>
      <c r="D58" s="191">
        <v>300</v>
      </c>
      <c r="E58" s="170"/>
      <c r="F58" s="170">
        <f>D58*E58</f>
        <v>0</v>
      </c>
    </row>
    <row r="59" spans="1:6" x14ac:dyDescent="0.3">
      <c r="A59" s="188"/>
      <c r="B59" s="187"/>
      <c r="C59" s="187"/>
      <c r="D59" s="191"/>
      <c r="E59" s="170"/>
      <c r="F59" s="170"/>
    </row>
    <row r="60" spans="1:6" x14ac:dyDescent="0.3">
      <c r="A60" s="188"/>
      <c r="B60" s="187" t="s">
        <v>396</v>
      </c>
      <c r="C60" s="187"/>
      <c r="D60" s="191"/>
      <c r="E60" s="170"/>
      <c r="F60" s="170"/>
    </row>
    <row r="61" spans="1:6" x14ac:dyDescent="0.3">
      <c r="A61" s="188" t="s">
        <v>397</v>
      </c>
      <c r="B61" s="187" t="s">
        <v>398</v>
      </c>
      <c r="C61" s="187"/>
      <c r="D61" s="191"/>
      <c r="E61" s="170"/>
      <c r="F61" s="170"/>
    </row>
    <row r="62" spans="1:6" x14ac:dyDescent="0.3">
      <c r="A62" s="188"/>
      <c r="B62" s="187" t="s">
        <v>399</v>
      </c>
      <c r="C62" s="187" t="s">
        <v>139</v>
      </c>
      <c r="D62" s="191">
        <v>930</v>
      </c>
      <c r="E62" s="170"/>
      <c r="F62" s="170">
        <f>D62*E62</f>
        <v>0</v>
      </c>
    </row>
    <row r="63" spans="1:6" x14ac:dyDescent="0.3">
      <c r="A63" s="185"/>
      <c r="B63" s="186"/>
      <c r="C63" s="187"/>
      <c r="D63" s="170"/>
      <c r="E63" s="170"/>
      <c r="F63" s="170"/>
    </row>
    <row r="64" spans="1:6" x14ac:dyDescent="0.3">
      <c r="A64" s="185"/>
      <c r="B64" s="189" t="s">
        <v>400</v>
      </c>
      <c r="C64" s="189"/>
      <c r="D64" s="190"/>
      <c r="E64" s="190"/>
      <c r="F64" s="190">
        <f>SUM(F33:F63)</f>
        <v>0</v>
      </c>
    </row>
    <row r="65" spans="1:6" x14ac:dyDescent="0.3">
      <c r="A65" s="185"/>
      <c r="B65" s="187"/>
      <c r="C65" s="187"/>
      <c r="D65" s="170"/>
      <c r="E65" s="170"/>
      <c r="F65" s="170"/>
    </row>
    <row r="66" spans="1:6" x14ac:dyDescent="0.3">
      <c r="A66" s="185" t="s">
        <v>401</v>
      </c>
      <c r="B66" s="186" t="s">
        <v>69</v>
      </c>
      <c r="C66" s="187"/>
      <c r="D66" s="170"/>
      <c r="E66" s="170"/>
      <c r="F66" s="170"/>
    </row>
    <row r="67" spans="1:6" x14ac:dyDescent="0.3">
      <c r="A67" s="185"/>
      <c r="B67" s="186"/>
      <c r="C67" s="187"/>
      <c r="D67" s="170"/>
      <c r="E67" s="170"/>
      <c r="F67" s="170"/>
    </row>
    <row r="68" spans="1:6" x14ac:dyDescent="0.3">
      <c r="A68" s="188"/>
      <c r="B68" s="187" t="s">
        <v>402</v>
      </c>
      <c r="C68" s="187"/>
      <c r="D68" s="170"/>
      <c r="E68" s="170"/>
      <c r="F68" s="170"/>
    </row>
    <row r="69" spans="1:6" x14ac:dyDescent="0.3">
      <c r="A69" s="188" t="s">
        <v>403</v>
      </c>
      <c r="B69" s="187" t="s">
        <v>404</v>
      </c>
      <c r="C69" s="187"/>
      <c r="D69" s="170"/>
      <c r="E69" s="170"/>
      <c r="F69" s="170"/>
    </row>
    <row r="70" spans="1:6" x14ac:dyDescent="0.3">
      <c r="A70" s="188"/>
      <c r="B70" s="187" t="s">
        <v>405</v>
      </c>
      <c r="C70" s="187"/>
      <c r="D70" s="170"/>
      <c r="E70" s="170"/>
      <c r="F70" s="170"/>
    </row>
    <row r="71" spans="1:6" x14ac:dyDescent="0.3">
      <c r="A71" s="188"/>
      <c r="B71" s="187" t="s">
        <v>406</v>
      </c>
      <c r="C71" s="187" t="s">
        <v>327</v>
      </c>
      <c r="D71" s="170">
        <v>250</v>
      </c>
      <c r="E71" s="170"/>
      <c r="F71" s="170">
        <f>D71*E71</f>
        <v>0</v>
      </c>
    </row>
    <row r="72" spans="1:6" x14ac:dyDescent="0.3">
      <c r="A72" s="188"/>
      <c r="B72" s="187"/>
      <c r="C72" s="187"/>
      <c r="D72" s="170"/>
      <c r="E72" s="170"/>
      <c r="F72" s="170"/>
    </row>
    <row r="73" spans="1:6" x14ac:dyDescent="0.3">
      <c r="A73" s="188"/>
      <c r="B73" s="187" t="s">
        <v>407</v>
      </c>
      <c r="C73" s="187"/>
      <c r="D73" s="170"/>
      <c r="E73" s="170"/>
      <c r="F73" s="170"/>
    </row>
    <row r="74" spans="1:6" x14ac:dyDescent="0.3">
      <c r="A74" s="188" t="s">
        <v>408</v>
      </c>
      <c r="B74" s="187" t="s">
        <v>409</v>
      </c>
      <c r="C74" s="187"/>
      <c r="D74" s="170"/>
      <c r="E74" s="170"/>
      <c r="F74" s="170"/>
    </row>
    <row r="75" spans="1:6" x14ac:dyDescent="0.3">
      <c r="A75" s="188"/>
      <c r="B75" s="187" t="s">
        <v>410</v>
      </c>
      <c r="C75" s="187"/>
      <c r="D75" s="170"/>
      <c r="E75" s="170"/>
      <c r="F75" s="170"/>
    </row>
    <row r="76" spans="1:6" x14ac:dyDescent="0.3">
      <c r="A76" s="188"/>
      <c r="B76" s="187" t="s">
        <v>411</v>
      </c>
      <c r="C76" s="187"/>
      <c r="D76" s="170"/>
      <c r="E76" s="170"/>
      <c r="F76" s="170"/>
    </row>
    <row r="77" spans="1:6" x14ac:dyDescent="0.3">
      <c r="A77" s="188"/>
      <c r="B77" s="187" t="s">
        <v>412</v>
      </c>
      <c r="C77" s="187" t="s">
        <v>139</v>
      </c>
      <c r="D77" s="170">
        <v>851</v>
      </c>
      <c r="E77" s="170"/>
      <c r="F77" s="170">
        <f>D77*E77</f>
        <v>0</v>
      </c>
    </row>
    <row r="78" spans="1:6" x14ac:dyDescent="0.3">
      <c r="A78" s="188"/>
      <c r="B78" s="187"/>
      <c r="C78" s="187"/>
      <c r="D78" s="170"/>
      <c r="E78" s="170"/>
      <c r="F78" s="170"/>
    </row>
    <row r="79" spans="1:6" x14ac:dyDescent="0.3">
      <c r="A79" s="188"/>
      <c r="B79" s="187" t="s">
        <v>413</v>
      </c>
      <c r="C79" s="187"/>
      <c r="D79" s="170"/>
      <c r="E79" s="170"/>
      <c r="F79" s="170"/>
    </row>
    <row r="80" spans="1:6" x14ac:dyDescent="0.3">
      <c r="A80" s="188" t="s">
        <v>414</v>
      </c>
      <c r="B80" s="187" t="s">
        <v>415</v>
      </c>
      <c r="C80" s="187"/>
      <c r="D80" s="170"/>
      <c r="E80" s="170"/>
      <c r="F80" s="170"/>
    </row>
    <row r="81" spans="1:6" x14ac:dyDescent="0.3">
      <c r="A81" s="188"/>
      <c r="B81" s="187" t="s">
        <v>416</v>
      </c>
      <c r="C81" s="187"/>
      <c r="D81" s="170"/>
      <c r="E81" s="170"/>
      <c r="F81" s="170"/>
    </row>
    <row r="82" spans="1:6" x14ac:dyDescent="0.3">
      <c r="A82" s="188"/>
      <c r="B82" s="187" t="s">
        <v>417</v>
      </c>
      <c r="C82" s="187"/>
      <c r="D82" s="170"/>
      <c r="E82" s="170"/>
      <c r="F82" s="170"/>
    </row>
    <row r="83" spans="1:6" x14ac:dyDescent="0.3">
      <c r="A83" s="188"/>
      <c r="B83" s="187" t="s">
        <v>418</v>
      </c>
      <c r="C83" s="187"/>
      <c r="D83" s="170"/>
      <c r="E83" s="170"/>
      <c r="F83" s="170"/>
    </row>
    <row r="84" spans="1:6" x14ac:dyDescent="0.3">
      <c r="A84" s="188"/>
      <c r="B84" s="187" t="s">
        <v>419</v>
      </c>
      <c r="C84" s="187" t="s">
        <v>139</v>
      </c>
      <c r="D84" s="170">
        <v>851</v>
      </c>
      <c r="E84" s="170"/>
      <c r="F84" s="170">
        <f>D84*E84</f>
        <v>0</v>
      </c>
    </row>
    <row r="85" spans="1:6" x14ac:dyDescent="0.3">
      <c r="A85" s="188"/>
      <c r="B85" s="187"/>
      <c r="C85" s="187"/>
      <c r="D85" s="170"/>
      <c r="E85" s="170"/>
      <c r="F85" s="170"/>
    </row>
    <row r="86" spans="1:6" x14ac:dyDescent="0.3">
      <c r="A86" s="188"/>
      <c r="B86" s="187" t="s">
        <v>420</v>
      </c>
      <c r="C86" s="187"/>
      <c r="D86" s="170"/>
      <c r="E86" s="170"/>
      <c r="F86" s="170"/>
    </row>
    <row r="87" spans="1:6" x14ac:dyDescent="0.3">
      <c r="A87" s="188" t="s">
        <v>421</v>
      </c>
      <c r="B87" s="187" t="s">
        <v>422</v>
      </c>
      <c r="C87" s="187"/>
      <c r="D87" s="170"/>
      <c r="E87" s="170"/>
      <c r="F87" s="170"/>
    </row>
    <row r="88" spans="1:6" x14ac:dyDescent="0.3">
      <c r="A88" s="188"/>
      <c r="B88" s="187" t="s">
        <v>423</v>
      </c>
      <c r="C88" s="187" t="s">
        <v>327</v>
      </c>
      <c r="D88" s="170">
        <v>20</v>
      </c>
      <c r="E88" s="170"/>
      <c r="F88" s="170">
        <f>D88*E88</f>
        <v>0</v>
      </c>
    </row>
    <row r="89" spans="1:6" x14ac:dyDescent="0.3">
      <c r="A89" s="185"/>
      <c r="B89" s="186"/>
      <c r="C89" s="187"/>
      <c r="D89" s="170"/>
      <c r="E89" s="170"/>
      <c r="F89" s="170"/>
    </row>
    <row r="90" spans="1:6" x14ac:dyDescent="0.3">
      <c r="A90" s="185"/>
      <c r="B90" s="189" t="s">
        <v>424</v>
      </c>
      <c r="C90" s="189"/>
      <c r="D90" s="190"/>
      <c r="E90" s="190"/>
      <c r="F90" s="190">
        <f>SUM(F66:F89)</f>
        <v>0</v>
      </c>
    </row>
    <row r="91" spans="1:6" x14ac:dyDescent="0.3">
      <c r="A91" s="185"/>
      <c r="B91" s="187"/>
      <c r="C91" s="187"/>
      <c r="D91" s="170"/>
      <c r="E91" s="170"/>
      <c r="F91" s="170"/>
    </row>
    <row r="92" spans="1:6" x14ac:dyDescent="0.3">
      <c r="A92" s="185"/>
      <c r="B92" s="187"/>
      <c r="C92" s="187"/>
      <c r="D92" s="170"/>
      <c r="E92" s="170"/>
      <c r="F92" s="170"/>
    </row>
    <row r="93" spans="1:6" x14ac:dyDescent="0.3">
      <c r="A93" s="185" t="s">
        <v>425</v>
      </c>
      <c r="B93" s="186" t="s">
        <v>426</v>
      </c>
      <c r="C93" s="187"/>
      <c r="D93" s="170"/>
      <c r="E93" s="170"/>
      <c r="F93" s="170"/>
    </row>
    <row r="94" spans="1:6" x14ac:dyDescent="0.3">
      <c r="A94" s="185"/>
      <c r="B94" s="186"/>
      <c r="C94" s="187"/>
      <c r="D94" s="170"/>
      <c r="E94" s="170"/>
      <c r="F94" s="170"/>
    </row>
    <row r="95" spans="1:6" x14ac:dyDescent="0.3">
      <c r="A95" s="188"/>
      <c r="B95" s="187" t="s">
        <v>427</v>
      </c>
      <c r="C95" s="187"/>
      <c r="D95" s="170"/>
      <c r="E95" s="170"/>
      <c r="F95" s="170"/>
    </row>
    <row r="96" spans="1:6" x14ac:dyDescent="0.3">
      <c r="A96" s="188" t="s">
        <v>428</v>
      </c>
      <c r="B96" s="187" t="s">
        <v>429</v>
      </c>
      <c r="C96" s="187"/>
      <c r="D96" s="170"/>
      <c r="E96" s="170"/>
      <c r="F96" s="170"/>
    </row>
    <row r="97" spans="1:6" x14ac:dyDescent="0.3">
      <c r="A97" s="188"/>
      <c r="B97" s="187" t="s">
        <v>430</v>
      </c>
      <c r="C97" s="187"/>
      <c r="D97" s="170"/>
      <c r="E97" s="170"/>
      <c r="F97" s="170"/>
    </row>
    <row r="98" spans="1:6" x14ac:dyDescent="0.3">
      <c r="A98" s="188"/>
      <c r="B98" s="187" t="s">
        <v>431</v>
      </c>
      <c r="C98" s="187"/>
      <c r="D98" s="170"/>
      <c r="E98" s="170"/>
      <c r="F98" s="170"/>
    </row>
    <row r="99" spans="1:6" x14ac:dyDescent="0.3">
      <c r="A99" s="188"/>
      <c r="B99" s="187" t="s">
        <v>432</v>
      </c>
      <c r="C99" s="187"/>
      <c r="D99" s="170"/>
      <c r="E99" s="170"/>
      <c r="F99" s="170"/>
    </row>
    <row r="100" spans="1:6" x14ac:dyDescent="0.3">
      <c r="A100" s="188"/>
      <c r="B100" s="187" t="s">
        <v>433</v>
      </c>
      <c r="C100" s="187"/>
      <c r="D100" s="170"/>
      <c r="E100" s="170"/>
      <c r="F100" s="170"/>
    </row>
    <row r="101" spans="1:6" x14ac:dyDescent="0.3">
      <c r="A101" s="188"/>
      <c r="B101" s="187" t="s">
        <v>434</v>
      </c>
      <c r="C101" s="187" t="s">
        <v>278</v>
      </c>
      <c r="D101" s="170">
        <v>120</v>
      </c>
      <c r="E101" s="170"/>
      <c r="F101" s="170">
        <f>D101*E101</f>
        <v>0</v>
      </c>
    </row>
    <row r="102" spans="1:6" x14ac:dyDescent="0.3">
      <c r="A102" s="188"/>
      <c r="B102" s="187"/>
      <c r="C102" s="187"/>
      <c r="D102" s="170"/>
      <c r="E102" s="170"/>
      <c r="F102" s="170"/>
    </row>
    <row r="103" spans="1:6" x14ac:dyDescent="0.3">
      <c r="A103" s="188"/>
      <c r="B103" s="187" t="s">
        <v>435</v>
      </c>
      <c r="C103" s="187"/>
      <c r="D103" s="170"/>
      <c r="E103" s="170"/>
      <c r="F103" s="170"/>
    </row>
    <row r="104" spans="1:6" x14ac:dyDescent="0.3">
      <c r="A104" s="188" t="s">
        <v>436</v>
      </c>
      <c r="B104" s="187" t="s">
        <v>437</v>
      </c>
      <c r="C104" s="187"/>
      <c r="D104" s="170"/>
      <c r="E104" s="170"/>
      <c r="F104" s="170"/>
    </row>
    <row r="105" spans="1:6" x14ac:dyDescent="0.3">
      <c r="A105" s="188"/>
      <c r="B105" s="187" t="s">
        <v>438</v>
      </c>
      <c r="C105" s="187"/>
      <c r="D105" s="170"/>
      <c r="E105" s="170"/>
      <c r="F105" s="170"/>
    </row>
    <row r="106" spans="1:6" x14ac:dyDescent="0.3">
      <c r="A106" s="188"/>
      <c r="B106" s="187" t="s">
        <v>439</v>
      </c>
      <c r="C106" s="187"/>
      <c r="D106" s="170"/>
      <c r="E106" s="170"/>
      <c r="F106" s="170"/>
    </row>
    <row r="107" spans="1:6" x14ac:dyDescent="0.3">
      <c r="A107" s="188"/>
      <c r="B107" s="187" t="s">
        <v>440</v>
      </c>
      <c r="C107" s="187" t="s">
        <v>278</v>
      </c>
      <c r="D107" s="170">
        <v>94</v>
      </c>
      <c r="E107" s="170"/>
      <c r="F107" s="170">
        <f>D107*E107</f>
        <v>0</v>
      </c>
    </row>
    <row r="108" spans="1:6" x14ac:dyDescent="0.3">
      <c r="A108" s="188"/>
      <c r="B108" s="187"/>
      <c r="C108" s="187"/>
      <c r="D108" s="170"/>
      <c r="E108" s="170"/>
      <c r="F108" s="170"/>
    </row>
    <row r="109" spans="1:6" x14ac:dyDescent="0.3">
      <c r="A109" s="188"/>
      <c r="B109" s="187" t="s">
        <v>441</v>
      </c>
      <c r="C109" s="187"/>
      <c r="D109" s="170"/>
      <c r="E109" s="170"/>
      <c r="F109" s="170"/>
    </row>
    <row r="110" spans="1:6" x14ac:dyDescent="0.3">
      <c r="A110" s="188" t="s">
        <v>442</v>
      </c>
      <c r="B110" s="187" t="s">
        <v>443</v>
      </c>
      <c r="C110" s="187"/>
      <c r="D110" s="170"/>
      <c r="E110" s="170"/>
      <c r="F110" s="170"/>
    </row>
    <row r="111" spans="1:6" x14ac:dyDescent="0.3">
      <c r="A111" s="188"/>
      <c r="B111" s="187" t="s">
        <v>444</v>
      </c>
      <c r="C111" s="187" t="s">
        <v>256</v>
      </c>
      <c r="D111" s="170">
        <v>10</v>
      </c>
      <c r="E111" s="170"/>
      <c r="F111" s="170">
        <f>D111*E111</f>
        <v>0</v>
      </c>
    </row>
    <row r="112" spans="1:6" x14ac:dyDescent="0.3">
      <c r="A112" s="185"/>
      <c r="B112" s="186"/>
      <c r="C112" s="187"/>
      <c r="D112" s="170"/>
      <c r="E112" s="170"/>
      <c r="F112" s="170"/>
    </row>
    <row r="113" spans="1:6" x14ac:dyDescent="0.3">
      <c r="A113" s="185"/>
      <c r="B113" s="189" t="s">
        <v>445</v>
      </c>
      <c r="C113" s="189"/>
      <c r="D113" s="190"/>
      <c r="E113" s="190"/>
      <c r="F113" s="190">
        <f>SUM(F93:F112)</f>
        <v>0</v>
      </c>
    </row>
    <row r="114" spans="1:6" x14ac:dyDescent="0.3">
      <c r="A114" s="185"/>
      <c r="B114" s="187"/>
      <c r="C114" s="187"/>
      <c r="D114" s="170"/>
      <c r="E114" s="170"/>
      <c r="F114" s="170"/>
    </row>
    <row r="115" spans="1:6" x14ac:dyDescent="0.3">
      <c r="A115" s="185" t="s">
        <v>446</v>
      </c>
      <c r="B115" s="186" t="s">
        <v>64</v>
      </c>
      <c r="C115" s="187"/>
      <c r="D115" s="170"/>
      <c r="E115" s="170"/>
      <c r="F115" s="170"/>
    </row>
    <row r="116" spans="1:6" x14ac:dyDescent="0.3">
      <c r="A116" s="185"/>
      <c r="B116" s="186"/>
      <c r="C116" s="187"/>
      <c r="D116" s="170"/>
      <c r="E116" s="170"/>
      <c r="F116" s="170"/>
    </row>
    <row r="117" spans="1:6" x14ac:dyDescent="0.3">
      <c r="A117" s="188"/>
      <c r="B117" s="187" t="s">
        <v>447</v>
      </c>
      <c r="C117" s="187"/>
      <c r="D117" s="170"/>
      <c r="E117" s="170"/>
      <c r="F117" s="170"/>
    </row>
    <row r="118" spans="1:6" x14ac:dyDescent="0.3">
      <c r="A118" s="188" t="s">
        <v>448</v>
      </c>
      <c r="B118" s="187" t="s">
        <v>31</v>
      </c>
      <c r="C118" s="187" t="s">
        <v>219</v>
      </c>
      <c r="D118" s="192">
        <v>10</v>
      </c>
      <c r="E118" s="193">
        <v>55</v>
      </c>
      <c r="F118" s="193">
        <f>D118*E118</f>
        <v>550</v>
      </c>
    </row>
    <row r="119" spans="1:6" x14ac:dyDescent="0.3">
      <c r="A119" s="188"/>
      <c r="B119" s="187"/>
      <c r="C119" s="187"/>
      <c r="D119" s="170"/>
      <c r="E119" s="170"/>
      <c r="F119" s="170"/>
    </row>
    <row r="120" spans="1:6" x14ac:dyDescent="0.3">
      <c r="A120" s="188"/>
      <c r="B120" s="187" t="s">
        <v>449</v>
      </c>
      <c r="C120" s="187"/>
      <c r="D120" s="170"/>
      <c r="E120" s="170"/>
      <c r="F120" s="170"/>
    </row>
    <row r="121" spans="1:6" x14ac:dyDescent="0.3">
      <c r="A121" s="188" t="s">
        <v>450</v>
      </c>
      <c r="B121" s="187" t="s">
        <v>451</v>
      </c>
      <c r="C121" s="187"/>
      <c r="D121" s="170"/>
      <c r="E121" s="170"/>
      <c r="F121" s="170"/>
    </row>
    <row r="122" spans="1:6" x14ac:dyDescent="0.3">
      <c r="A122" s="188"/>
      <c r="B122" s="187" t="s">
        <v>452</v>
      </c>
      <c r="C122" s="187" t="s">
        <v>256</v>
      </c>
      <c r="D122" s="170">
        <v>1</v>
      </c>
      <c r="E122" s="170"/>
      <c r="F122" s="170">
        <f>D122*E122</f>
        <v>0</v>
      </c>
    </row>
    <row r="123" spans="1:6" x14ac:dyDescent="0.3">
      <c r="A123" s="185"/>
      <c r="B123" s="186"/>
      <c r="C123" s="187"/>
      <c r="D123" s="170"/>
      <c r="E123" s="170"/>
      <c r="F123" s="170"/>
    </row>
    <row r="124" spans="1:6" x14ac:dyDescent="0.3">
      <c r="A124" s="185"/>
      <c r="B124" s="189" t="s">
        <v>453</v>
      </c>
      <c r="C124" s="189"/>
      <c r="D124" s="190"/>
      <c r="E124" s="190"/>
      <c r="F124" s="190">
        <f>SUM(F115:F123)</f>
        <v>550</v>
      </c>
    </row>
    <row r="125" spans="1:6" x14ac:dyDescent="0.3">
      <c r="A125" s="185"/>
      <c r="B125" s="187"/>
      <c r="C125" s="187"/>
      <c r="D125" s="170"/>
      <c r="E125" s="170"/>
      <c r="F125" s="170"/>
    </row>
    <row r="126" spans="1:6" x14ac:dyDescent="0.3">
      <c r="A126" s="185"/>
      <c r="B126" s="186"/>
      <c r="C126" s="187"/>
      <c r="D126" s="170"/>
      <c r="E126" s="170"/>
      <c r="F126" s="170"/>
    </row>
    <row r="127" spans="1:6" x14ac:dyDescent="0.3">
      <c r="A127" s="185"/>
      <c r="B127" s="186" t="s">
        <v>216</v>
      </c>
      <c r="C127" s="187"/>
      <c r="D127" s="170"/>
      <c r="E127" s="170"/>
      <c r="F127" s="170"/>
    </row>
    <row r="128" spans="1:6" x14ac:dyDescent="0.3">
      <c r="A128" s="185"/>
      <c r="B128" s="186"/>
      <c r="C128" s="187"/>
      <c r="D128" s="170"/>
      <c r="E128" s="170"/>
      <c r="F128" s="170"/>
    </row>
    <row r="129" spans="1:6" x14ac:dyDescent="0.3">
      <c r="A129" s="185"/>
      <c r="B129" s="186"/>
      <c r="C129" s="187"/>
      <c r="D129" s="170"/>
      <c r="E129" s="170"/>
      <c r="F129" s="170"/>
    </row>
    <row r="130" spans="1:6" x14ac:dyDescent="0.3">
      <c r="A130" s="194" t="str">
        <f>A6</f>
        <v>1.00</v>
      </c>
      <c r="B130" s="195" t="str">
        <f>B6</f>
        <v>PREDDELA</v>
      </c>
      <c r="C130" s="187"/>
      <c r="D130" s="170"/>
      <c r="E130" s="170"/>
      <c r="F130" s="170">
        <f>F31</f>
        <v>0</v>
      </c>
    </row>
    <row r="131" spans="1:6" x14ac:dyDescent="0.3">
      <c r="A131" s="194"/>
      <c r="B131" s="195"/>
      <c r="C131" s="187"/>
      <c r="D131" s="170"/>
      <c r="E131" s="170"/>
      <c r="F131" s="170"/>
    </row>
    <row r="132" spans="1:6" x14ac:dyDescent="0.3">
      <c r="A132" s="194" t="str">
        <f>A33</f>
        <v>2.00</v>
      </c>
      <c r="B132" s="195" t="str">
        <f>B33</f>
        <v>ZEMELJSKA DELA IN TEMELJENJE</v>
      </c>
      <c r="C132" s="187"/>
      <c r="D132" s="170"/>
      <c r="E132" s="170"/>
      <c r="F132" s="170">
        <f>F64</f>
        <v>0</v>
      </c>
    </row>
    <row r="133" spans="1:6" x14ac:dyDescent="0.3">
      <c r="A133" s="194"/>
      <c r="B133" s="195"/>
      <c r="C133" s="187"/>
      <c r="D133" s="170"/>
      <c r="E133" s="170"/>
      <c r="F133" s="170"/>
    </row>
    <row r="134" spans="1:6" x14ac:dyDescent="0.3">
      <c r="A134" s="194" t="str">
        <f>A66</f>
        <v>3.00</v>
      </c>
      <c r="B134" s="195" t="str">
        <f>B66</f>
        <v>VOZIŠČNE KONSTRUKCIJE</v>
      </c>
      <c r="C134" s="187"/>
      <c r="D134" s="170"/>
      <c r="E134" s="170"/>
      <c r="F134" s="170">
        <f>F90</f>
        <v>0</v>
      </c>
    </row>
    <row r="135" spans="1:6" x14ac:dyDescent="0.3">
      <c r="A135" s="194"/>
      <c r="B135" s="195"/>
      <c r="C135" s="187"/>
      <c r="D135" s="170"/>
      <c r="E135" s="170"/>
      <c r="F135" s="170"/>
    </row>
    <row r="136" spans="1:6" x14ac:dyDescent="0.3">
      <c r="A136" s="194" t="str">
        <f>A93</f>
        <v>4.00</v>
      </c>
      <c r="B136" s="195" t="str">
        <f>B93</f>
        <v>OPREMA</v>
      </c>
      <c r="C136" s="187"/>
      <c r="D136" s="170"/>
      <c r="E136" s="170"/>
      <c r="F136" s="170">
        <f>F113</f>
        <v>0</v>
      </c>
    </row>
    <row r="137" spans="1:6" x14ac:dyDescent="0.3">
      <c r="A137" s="194"/>
      <c r="B137" s="195"/>
      <c r="C137" s="187"/>
      <c r="D137" s="170"/>
      <c r="E137" s="170"/>
      <c r="F137" s="170"/>
    </row>
    <row r="138" spans="1:6" x14ac:dyDescent="0.3">
      <c r="A138" s="194" t="str">
        <f>A115</f>
        <v>5.00</v>
      </c>
      <c r="B138" s="195" t="str">
        <f>B115</f>
        <v>TUJE STORITVE</v>
      </c>
      <c r="C138" s="187"/>
      <c r="D138" s="170"/>
      <c r="E138" s="170"/>
      <c r="F138" s="170">
        <f>F124</f>
        <v>550</v>
      </c>
    </row>
    <row r="139" spans="1:6" x14ac:dyDescent="0.3">
      <c r="A139" s="185"/>
      <c r="B139" s="186"/>
      <c r="C139" s="187"/>
      <c r="D139" s="170"/>
      <c r="E139" s="170"/>
      <c r="F139" s="170"/>
    </row>
    <row r="140" spans="1:6" x14ac:dyDescent="0.3">
      <c r="A140" s="185"/>
      <c r="B140" s="189" t="s">
        <v>243</v>
      </c>
      <c r="C140" s="189"/>
      <c r="D140" s="190"/>
      <c r="E140" s="190"/>
      <c r="F140" s="190">
        <f>SUM(F127:F139)</f>
        <v>550</v>
      </c>
    </row>
    <row r="141" spans="1:6" x14ac:dyDescent="0.3">
      <c r="A141" s="185"/>
      <c r="B141" s="187" t="s">
        <v>335</v>
      </c>
      <c r="C141" s="187"/>
      <c r="D141" s="170"/>
      <c r="E141" s="170"/>
      <c r="F141" s="170">
        <f>F140*0.22</f>
        <v>121</v>
      </c>
    </row>
    <row r="142" spans="1:6" x14ac:dyDescent="0.3">
      <c r="A142" s="185"/>
      <c r="B142" s="187" t="s">
        <v>454</v>
      </c>
      <c r="C142" s="187"/>
      <c r="D142" s="170"/>
      <c r="E142" s="170"/>
      <c r="F142" s="170">
        <f>SUM(F140:F141)</f>
        <v>671</v>
      </c>
    </row>
    <row r="143" spans="1:6" x14ac:dyDescent="0.3">
      <c r="B143" s="25"/>
    </row>
    <row r="144" spans="1:6" ht="50" x14ac:dyDescent="0.3">
      <c r="B144" s="149" t="s">
        <v>833</v>
      </c>
    </row>
    <row r="145" spans="1:2" x14ac:dyDescent="0.3">
      <c r="B145" s="25"/>
    </row>
    <row r="146" spans="1:2" x14ac:dyDescent="0.3">
      <c r="B146" s="25"/>
    </row>
    <row r="147" spans="1:2" x14ac:dyDescent="0.3">
      <c r="B147" s="25"/>
    </row>
    <row r="148" spans="1:2" x14ac:dyDescent="0.3">
      <c r="B148" s="25"/>
    </row>
    <row r="149" spans="1:2" x14ac:dyDescent="0.3">
      <c r="A149" s="28"/>
      <c r="B149" s="25"/>
    </row>
    <row r="150" spans="1:2" x14ac:dyDescent="0.3">
      <c r="A150" s="28"/>
      <c r="B150" s="25"/>
    </row>
    <row r="177" spans="1:2" x14ac:dyDescent="0.3">
      <c r="A177" s="28"/>
      <c r="B177" s="25"/>
    </row>
    <row r="178" spans="1:2" x14ac:dyDescent="0.3">
      <c r="A178" s="28"/>
    </row>
    <row r="179" spans="1:2" x14ac:dyDescent="0.3">
      <c r="A179" s="28"/>
    </row>
    <row r="180" spans="1:2" x14ac:dyDescent="0.3">
      <c r="A180" s="28"/>
      <c r="B180" s="25"/>
    </row>
    <row r="181" spans="1:2" x14ac:dyDescent="0.3">
      <c r="A181" s="28"/>
      <c r="B181" s="25"/>
    </row>
    <row r="204" spans="1:2" x14ac:dyDescent="0.3">
      <c r="A204" s="28"/>
      <c r="B204" s="25"/>
    </row>
    <row r="205" spans="1:2" x14ac:dyDescent="0.3">
      <c r="A205" s="28"/>
    </row>
    <row r="206" spans="1:2" x14ac:dyDescent="0.3">
      <c r="A206" s="28"/>
    </row>
    <row r="207" spans="1:2" x14ac:dyDescent="0.3">
      <c r="A207" s="28"/>
      <c r="B207" s="25"/>
    </row>
    <row r="208" spans="1:2" x14ac:dyDescent="0.3">
      <c r="A208" s="28"/>
      <c r="B208" s="25"/>
    </row>
    <row r="279" spans="1:2" x14ac:dyDescent="0.3">
      <c r="A279" s="28"/>
      <c r="B279" s="25"/>
    </row>
    <row r="280" spans="1:2" x14ac:dyDescent="0.3">
      <c r="A280" s="28"/>
    </row>
    <row r="281" spans="1:2" x14ac:dyDescent="0.3">
      <c r="A281" s="28"/>
    </row>
    <row r="282" spans="1:2" x14ac:dyDescent="0.3">
      <c r="A282" s="28"/>
      <c r="B282" s="25"/>
    </row>
    <row r="283" spans="1:2" x14ac:dyDescent="0.3">
      <c r="A283" s="28"/>
      <c r="B283" s="25"/>
    </row>
    <row r="316" spans="1:2" x14ac:dyDescent="0.3">
      <c r="A316" s="28"/>
      <c r="B316" s="25"/>
    </row>
    <row r="317" spans="1:2" x14ac:dyDescent="0.3">
      <c r="A317" s="28"/>
    </row>
    <row r="318" spans="1:2" x14ac:dyDescent="0.3">
      <c r="A318" s="28"/>
    </row>
    <row r="319" spans="1:2" x14ac:dyDescent="0.3">
      <c r="A319" s="28"/>
      <c r="B319" s="25"/>
    </row>
    <row r="320" spans="1:2" x14ac:dyDescent="0.3">
      <c r="A320" s="28"/>
      <c r="B320" s="25"/>
    </row>
    <row r="373" spans="1:2" x14ac:dyDescent="0.3">
      <c r="A373" s="28"/>
      <c r="B373" s="25"/>
    </row>
    <row r="374" spans="1:2" x14ac:dyDescent="0.3">
      <c r="A374" s="28"/>
    </row>
    <row r="375" spans="1:2" x14ac:dyDescent="0.3">
      <c r="A375" s="28"/>
    </row>
    <row r="376" spans="1:2" x14ac:dyDescent="0.3">
      <c r="A376" s="28"/>
      <c r="B376" s="25"/>
    </row>
    <row r="377" spans="1:2" x14ac:dyDescent="0.3">
      <c r="A377" s="28"/>
      <c r="B377" s="25"/>
    </row>
    <row r="408" spans="1:2" x14ac:dyDescent="0.3">
      <c r="A408" s="28"/>
      <c r="B408" s="25"/>
    </row>
    <row r="409" spans="1:2" x14ac:dyDescent="0.3">
      <c r="A409" s="28"/>
    </row>
    <row r="410" spans="1:2" x14ac:dyDescent="0.3">
      <c r="A410" s="28"/>
    </row>
    <row r="411" spans="1:2" x14ac:dyDescent="0.3">
      <c r="A411" s="28"/>
      <c r="B411" s="25"/>
    </row>
    <row r="412" spans="1:2" x14ac:dyDescent="0.3">
      <c r="A412" s="28"/>
      <c r="B412" s="25"/>
    </row>
    <row r="426" spans="1:2" x14ac:dyDescent="0.3">
      <c r="A426" s="28"/>
      <c r="B426" s="25"/>
    </row>
    <row r="427" spans="1:2" x14ac:dyDescent="0.3">
      <c r="A427" s="28"/>
    </row>
    <row r="428" spans="1:2" x14ac:dyDescent="0.3">
      <c r="A428" s="28"/>
    </row>
    <row r="429" spans="1:2" x14ac:dyDescent="0.3">
      <c r="A429" s="28"/>
      <c r="B429" s="25"/>
    </row>
    <row r="430" spans="1:2" x14ac:dyDescent="0.3">
      <c r="A430" s="28"/>
      <c r="B430" s="25"/>
    </row>
    <row r="491" spans="1:2" x14ac:dyDescent="0.3">
      <c r="A491" s="28"/>
      <c r="B491" s="25"/>
    </row>
    <row r="492" spans="1:2" x14ac:dyDescent="0.3">
      <c r="A492" s="28"/>
    </row>
    <row r="493" spans="1:2" x14ac:dyDescent="0.3">
      <c r="A493" s="28"/>
    </row>
    <row r="494" spans="1:2" x14ac:dyDescent="0.3">
      <c r="A494" s="28"/>
      <c r="B494" s="25"/>
    </row>
    <row r="495" spans="1:2" x14ac:dyDescent="0.3">
      <c r="A495" s="28"/>
      <c r="B495" s="25"/>
    </row>
    <row r="508" spans="1:2" x14ac:dyDescent="0.3">
      <c r="A508" s="28"/>
      <c r="B508" s="25"/>
    </row>
    <row r="509" spans="1:2" x14ac:dyDescent="0.3">
      <c r="A509" s="28"/>
    </row>
    <row r="510" spans="1:2" x14ac:dyDescent="0.3">
      <c r="A510" s="28"/>
    </row>
    <row r="511" spans="1:2" x14ac:dyDescent="0.3">
      <c r="A511" s="28"/>
      <c r="B511" s="25"/>
    </row>
    <row r="512" spans="1:2" x14ac:dyDescent="0.3">
      <c r="A512" s="28"/>
      <c r="B512" s="25"/>
    </row>
    <row r="552" spans="1:2" x14ac:dyDescent="0.3">
      <c r="A552" s="28"/>
      <c r="B552" s="25"/>
    </row>
    <row r="553" spans="1:2" x14ac:dyDescent="0.3">
      <c r="A553" s="28"/>
    </row>
    <row r="554" spans="1:2" x14ac:dyDescent="0.3">
      <c r="A554" s="28"/>
    </row>
    <row r="555" spans="1:2" x14ac:dyDescent="0.3">
      <c r="A555" s="28"/>
      <c r="B555" s="25"/>
    </row>
    <row r="556" spans="1:2" x14ac:dyDescent="0.3">
      <c r="A556" s="28"/>
      <c r="B556" s="25"/>
    </row>
    <row r="563" spans="1:2" x14ac:dyDescent="0.3">
      <c r="A563" s="28"/>
      <c r="B563" s="25"/>
    </row>
    <row r="564" spans="1:2" x14ac:dyDescent="0.3">
      <c r="A564" s="28"/>
    </row>
    <row r="565" spans="1:2" x14ac:dyDescent="0.3">
      <c r="A565" s="28"/>
      <c r="B565" s="25"/>
    </row>
    <row r="566" spans="1:2" x14ac:dyDescent="0.3">
      <c r="A566" s="28"/>
      <c r="B566" s="25"/>
    </row>
    <row r="567" spans="1:2" x14ac:dyDescent="0.3">
      <c r="A567" s="28"/>
      <c r="B567" s="25"/>
    </row>
    <row r="568" spans="1:2" x14ac:dyDescent="0.3">
      <c r="A568" s="28"/>
      <c r="B568" s="25"/>
    </row>
    <row r="569" spans="1:2" x14ac:dyDescent="0.3">
      <c r="A569" s="28"/>
      <c r="B569" s="25"/>
    </row>
    <row r="570" spans="1:2" x14ac:dyDescent="0.3">
      <c r="A570" s="29"/>
      <c r="B570" s="30"/>
    </row>
    <row r="571" spans="1:2" x14ac:dyDescent="0.3">
      <c r="A571" s="29"/>
      <c r="B571" s="30"/>
    </row>
    <row r="572" spans="1:2" x14ac:dyDescent="0.3">
      <c r="A572" s="29"/>
      <c r="B572" s="30"/>
    </row>
    <row r="573" spans="1:2" x14ac:dyDescent="0.3">
      <c r="A573" s="29"/>
      <c r="B573" s="30"/>
    </row>
    <row r="574" spans="1:2" x14ac:dyDescent="0.3">
      <c r="A574" s="29"/>
      <c r="B574" s="30"/>
    </row>
    <row r="575" spans="1:2" x14ac:dyDescent="0.3">
      <c r="A575" s="29"/>
      <c r="B575" s="30"/>
    </row>
    <row r="576" spans="1:2" x14ac:dyDescent="0.3">
      <c r="A576" s="29"/>
      <c r="B576" s="30"/>
    </row>
    <row r="577" spans="1:2" x14ac:dyDescent="0.3">
      <c r="A577" s="29"/>
      <c r="B577" s="30"/>
    </row>
    <row r="578" spans="1:2" x14ac:dyDescent="0.3">
      <c r="A578" s="29"/>
      <c r="B578" s="30"/>
    </row>
    <row r="579" spans="1:2" x14ac:dyDescent="0.3">
      <c r="A579" s="29"/>
      <c r="B579" s="30"/>
    </row>
    <row r="580" spans="1:2" x14ac:dyDescent="0.3">
      <c r="A580" s="29"/>
      <c r="B580" s="30"/>
    </row>
    <row r="581" spans="1:2" x14ac:dyDescent="0.3">
      <c r="A581" s="29"/>
      <c r="B581" s="30"/>
    </row>
    <row r="582" spans="1:2" x14ac:dyDescent="0.3">
      <c r="A582" s="29"/>
      <c r="B582" s="30"/>
    </row>
    <row r="583" spans="1:2" x14ac:dyDescent="0.3">
      <c r="A583" s="29"/>
      <c r="B583" s="30"/>
    </row>
    <row r="584" spans="1:2" x14ac:dyDescent="0.3">
      <c r="A584" s="29"/>
      <c r="B584" s="30"/>
    </row>
    <row r="585" spans="1:2" x14ac:dyDescent="0.3">
      <c r="A585" s="29"/>
      <c r="B585" s="30"/>
    </row>
    <row r="586" spans="1:2" x14ac:dyDescent="0.3">
      <c r="A586" s="29"/>
      <c r="B586" s="30"/>
    </row>
    <row r="587" spans="1:2" x14ac:dyDescent="0.3">
      <c r="A587" s="29"/>
      <c r="B587" s="30"/>
    </row>
    <row r="588" spans="1:2" x14ac:dyDescent="0.3">
      <c r="A588" s="29"/>
      <c r="B588" s="30"/>
    </row>
    <row r="589" spans="1:2" x14ac:dyDescent="0.3">
      <c r="A589" s="29"/>
      <c r="B589" s="30"/>
    </row>
    <row r="590" spans="1:2" x14ac:dyDescent="0.3">
      <c r="A590" s="29"/>
      <c r="B590" s="30"/>
    </row>
    <row r="591" spans="1:2" x14ac:dyDescent="0.3">
      <c r="A591" s="28"/>
      <c r="B591" s="25"/>
    </row>
    <row r="592" spans="1:2" x14ac:dyDescent="0.3">
      <c r="A592" s="28"/>
    </row>
    <row r="593" spans="1:1" x14ac:dyDescent="0.3">
      <c r="A593" s="28"/>
    </row>
    <row r="594" spans="1:1" x14ac:dyDescent="0.3">
      <c r="A594" s="28"/>
    </row>
    <row r="622" spans="1:2" x14ac:dyDescent="0.3">
      <c r="A622" s="29"/>
      <c r="B622" s="30"/>
    </row>
    <row r="623" spans="1:2" x14ac:dyDescent="0.3">
      <c r="A623" s="29"/>
      <c r="B623" s="30"/>
    </row>
    <row r="624" spans="1:2" x14ac:dyDescent="0.3">
      <c r="A624" s="29"/>
      <c r="B624" s="30"/>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05"/>
  <sheetViews>
    <sheetView workbookViewId="0">
      <selection activeCell="F76" sqref="F76"/>
    </sheetView>
  </sheetViews>
  <sheetFormatPr defaultColWidth="8.81640625" defaultRowHeight="14" x14ac:dyDescent="0.3"/>
  <cols>
    <col min="1" max="1" width="7.81640625" style="14" customWidth="1"/>
    <col min="2" max="2" width="7.1796875" style="14" customWidth="1"/>
    <col min="3" max="3" width="33" style="14" customWidth="1"/>
    <col min="4" max="4" width="7.81640625" style="14" customWidth="1"/>
    <col min="5" max="5" width="9.1796875" style="14" customWidth="1"/>
    <col min="6" max="6" width="11.54296875" style="17" customWidth="1"/>
    <col min="7" max="7" width="13.6328125" style="17" bestFit="1" customWidth="1"/>
    <col min="8" max="16384" width="8.81640625" style="14"/>
  </cols>
  <sheetData>
    <row r="1" spans="1:7" x14ac:dyDescent="0.3">
      <c r="C1" s="18" t="s">
        <v>209</v>
      </c>
    </row>
    <row r="2" spans="1:7" x14ac:dyDescent="0.3">
      <c r="C2" s="18"/>
    </row>
    <row r="3" spans="1:7" x14ac:dyDescent="0.3">
      <c r="A3" s="253" t="s">
        <v>661</v>
      </c>
      <c r="B3" s="254"/>
      <c r="C3" s="254"/>
      <c r="D3" s="254"/>
      <c r="E3" s="254"/>
      <c r="F3" s="254"/>
      <c r="G3" s="254"/>
    </row>
    <row r="4" spans="1:7" x14ac:dyDescent="0.3">
      <c r="A4" s="75"/>
      <c r="B4" s="76"/>
      <c r="C4" s="76"/>
      <c r="D4" s="76"/>
      <c r="E4" s="76"/>
      <c r="F4" s="76"/>
      <c r="G4" s="76"/>
    </row>
    <row r="5" spans="1:7" x14ac:dyDescent="0.3">
      <c r="A5" s="31"/>
      <c r="B5" s="32"/>
      <c r="C5" s="33"/>
      <c r="D5" s="184" t="s">
        <v>839</v>
      </c>
      <c r="E5" s="68" t="s">
        <v>836</v>
      </c>
      <c r="F5" s="68" t="s">
        <v>837</v>
      </c>
      <c r="G5" s="68" t="s">
        <v>840</v>
      </c>
    </row>
    <row r="6" spans="1:7" x14ac:dyDescent="0.3">
      <c r="A6" s="255" t="s">
        <v>492</v>
      </c>
      <c r="B6" s="256"/>
      <c r="C6" s="256"/>
      <c r="D6" s="256"/>
      <c r="E6" s="256"/>
      <c r="F6" s="256"/>
      <c r="G6" s="257"/>
    </row>
    <row r="7" spans="1:7" x14ac:dyDescent="0.3">
      <c r="A7" s="36"/>
      <c r="B7" s="37"/>
      <c r="C7" s="38"/>
      <c r="D7" s="39"/>
      <c r="E7" s="40"/>
      <c r="F7" s="40"/>
      <c r="G7" s="40" t="str">
        <f>IF(F7&gt;0,E7*F7," ")</f>
        <v xml:space="preserve"> </v>
      </c>
    </row>
    <row r="8" spans="1:7" ht="84" x14ac:dyDescent="0.3">
      <c r="A8" s="36">
        <v>1.01</v>
      </c>
      <c r="B8" s="37"/>
      <c r="C8" s="41" t="s">
        <v>493</v>
      </c>
      <c r="D8" s="39" t="s">
        <v>256</v>
      </c>
      <c r="E8" s="40">
        <v>1</v>
      </c>
      <c r="F8" s="40"/>
      <c r="G8" s="107">
        <f>+F8*E8</f>
        <v>0</v>
      </c>
    </row>
    <row r="9" spans="1:7" x14ac:dyDescent="0.3">
      <c r="A9" s="36"/>
      <c r="B9" s="37"/>
      <c r="C9" s="42"/>
      <c r="D9" s="39"/>
      <c r="E9" s="40"/>
      <c r="F9" s="40"/>
      <c r="G9" s="107"/>
    </row>
    <row r="10" spans="1:7" x14ac:dyDescent="0.3">
      <c r="A10" s="36">
        <v>1.02</v>
      </c>
      <c r="B10" s="37"/>
      <c r="C10" s="41" t="s">
        <v>494</v>
      </c>
      <c r="D10" s="39" t="s">
        <v>495</v>
      </c>
      <c r="E10" s="40">
        <v>1</v>
      </c>
      <c r="F10" s="40"/>
      <c r="G10" s="107">
        <f>+F10*E10</f>
        <v>0</v>
      </c>
    </row>
    <row r="11" spans="1:7" x14ac:dyDescent="0.3">
      <c r="A11" s="36"/>
      <c r="B11" s="37"/>
      <c r="C11" s="42"/>
      <c r="D11" s="39"/>
      <c r="E11" s="40"/>
      <c r="F11" s="40"/>
      <c r="G11" s="107"/>
    </row>
    <row r="12" spans="1:7" x14ac:dyDescent="0.3">
      <c r="A12" s="36"/>
      <c r="B12" s="37"/>
      <c r="C12" s="106" t="s">
        <v>457</v>
      </c>
      <c r="D12" s="104"/>
      <c r="E12" s="105"/>
      <c r="F12" s="105"/>
      <c r="G12" s="108">
        <f>SUM(G8:G11)</f>
        <v>0</v>
      </c>
    </row>
    <row r="13" spans="1:7" x14ac:dyDescent="0.3">
      <c r="A13" s="43"/>
      <c r="B13" s="44"/>
      <c r="C13" s="45"/>
      <c r="D13" s="46"/>
      <c r="E13" s="47"/>
      <c r="F13" s="47"/>
      <c r="G13" s="48"/>
    </row>
    <row r="14" spans="1:7" ht="28" x14ac:dyDescent="0.3">
      <c r="A14" s="49"/>
      <c r="B14" s="50"/>
      <c r="C14" s="51" t="s">
        <v>496</v>
      </c>
      <c r="D14" s="52"/>
      <c r="E14" s="53"/>
      <c r="F14" s="53"/>
      <c r="G14" s="54"/>
    </row>
    <row r="15" spans="1:7" x14ac:dyDescent="0.3">
      <c r="A15" s="36"/>
      <c r="B15" s="37"/>
      <c r="C15" s="38"/>
      <c r="D15" s="39"/>
      <c r="E15" s="40"/>
      <c r="F15" s="40"/>
      <c r="G15" s="40"/>
    </row>
    <row r="16" spans="1:7" ht="28" x14ac:dyDescent="0.3">
      <c r="A16" s="36">
        <v>2.0099999999999998</v>
      </c>
      <c r="B16" s="37"/>
      <c r="C16" s="41" t="s">
        <v>497</v>
      </c>
      <c r="D16" s="39" t="s">
        <v>139</v>
      </c>
      <c r="E16" s="40">
        <v>800</v>
      </c>
      <c r="F16" s="40"/>
      <c r="G16" s="107">
        <f>+F16*E16</f>
        <v>0</v>
      </c>
    </row>
    <row r="17" spans="1:7" x14ac:dyDescent="0.3">
      <c r="A17" s="36"/>
      <c r="B17" s="37"/>
      <c r="C17" s="42"/>
      <c r="D17" s="39"/>
      <c r="E17" s="40"/>
      <c r="F17" s="40"/>
      <c r="G17" s="40"/>
    </row>
    <row r="18" spans="1:7" ht="33" customHeight="1" x14ac:dyDescent="0.3">
      <c r="A18" s="41">
        <v>2.02</v>
      </c>
      <c r="B18" s="41"/>
      <c r="C18" s="41" t="s">
        <v>498</v>
      </c>
      <c r="D18" s="41"/>
      <c r="E18" s="55"/>
      <c r="F18" s="56"/>
      <c r="G18" s="55"/>
    </row>
    <row r="19" spans="1:7" x14ac:dyDescent="0.3">
      <c r="A19" s="36"/>
      <c r="B19" s="37"/>
      <c r="C19" s="42" t="s">
        <v>499</v>
      </c>
      <c r="D19" s="36" t="s">
        <v>256</v>
      </c>
      <c r="E19" s="57">
        <v>50</v>
      </c>
      <c r="F19" s="40"/>
      <c r="G19" s="107">
        <f>+F19*E19</f>
        <v>0</v>
      </c>
    </row>
    <row r="20" spans="1:7" x14ac:dyDescent="0.3">
      <c r="A20" s="36"/>
      <c r="B20" s="37"/>
      <c r="C20" s="42" t="s">
        <v>500</v>
      </c>
      <c r="D20" s="36" t="s">
        <v>256</v>
      </c>
      <c r="E20" s="57">
        <v>20</v>
      </c>
      <c r="F20" s="40"/>
      <c r="G20" s="107">
        <f>+F20*E20</f>
        <v>0</v>
      </c>
    </row>
    <row r="21" spans="1:7" x14ac:dyDescent="0.3">
      <c r="A21" s="36"/>
      <c r="B21" s="37"/>
      <c r="C21" s="42" t="s">
        <v>501</v>
      </c>
      <c r="D21" s="36" t="s">
        <v>256</v>
      </c>
      <c r="E21" s="57">
        <v>10</v>
      </c>
      <c r="F21" s="40"/>
      <c r="G21" s="107">
        <f>+F21*E21</f>
        <v>0</v>
      </c>
    </row>
    <row r="22" spans="1:7" x14ac:dyDescent="0.3">
      <c r="A22" s="36"/>
      <c r="B22" s="37"/>
      <c r="C22" s="42"/>
      <c r="D22" s="36"/>
      <c r="E22" s="57"/>
      <c r="F22" s="40"/>
      <c r="G22" s="40"/>
    </row>
    <row r="23" spans="1:7" ht="28" x14ac:dyDescent="0.3">
      <c r="A23" s="36">
        <v>2.0299999999999998</v>
      </c>
      <c r="B23" s="37"/>
      <c r="C23" s="41" t="s">
        <v>502</v>
      </c>
      <c r="D23" s="36"/>
      <c r="E23" s="40"/>
      <c r="F23" s="40"/>
      <c r="G23" s="40"/>
    </row>
    <row r="24" spans="1:7" x14ac:dyDescent="0.3">
      <c r="A24" s="36"/>
      <c r="B24" s="37"/>
      <c r="C24" s="42" t="s">
        <v>503</v>
      </c>
      <c r="D24" s="36" t="s">
        <v>256</v>
      </c>
      <c r="E24" s="57">
        <v>50</v>
      </c>
      <c r="F24" s="40"/>
      <c r="G24" s="107">
        <f>+F24*E24</f>
        <v>0</v>
      </c>
    </row>
    <row r="25" spans="1:7" x14ac:dyDescent="0.3">
      <c r="A25" s="36"/>
      <c r="B25" s="37"/>
      <c r="C25" s="42" t="s">
        <v>504</v>
      </c>
      <c r="D25" s="36" t="s">
        <v>256</v>
      </c>
      <c r="E25" s="57">
        <v>20</v>
      </c>
      <c r="F25" s="40"/>
      <c r="G25" s="107">
        <f>+F25*E25</f>
        <v>0</v>
      </c>
    </row>
    <row r="26" spans="1:7" x14ac:dyDescent="0.3">
      <c r="A26" s="36"/>
      <c r="B26" s="37"/>
      <c r="C26" s="42" t="s">
        <v>505</v>
      </c>
      <c r="D26" s="36" t="s">
        <v>256</v>
      </c>
      <c r="E26" s="57">
        <v>10</v>
      </c>
      <c r="F26" s="40"/>
      <c r="G26" s="107">
        <f>+F26*E26</f>
        <v>0</v>
      </c>
    </row>
    <row r="27" spans="1:7" x14ac:dyDescent="0.3">
      <c r="A27" s="36"/>
      <c r="B27" s="37"/>
      <c r="C27" s="42"/>
      <c r="D27" s="36"/>
      <c r="E27" s="57"/>
      <c r="F27" s="40"/>
      <c r="G27" s="40"/>
    </row>
    <row r="28" spans="1:7" ht="42" x14ac:dyDescent="0.3">
      <c r="A28" s="36">
        <v>2.04</v>
      </c>
      <c r="B28" s="37"/>
      <c r="C28" s="41" t="s">
        <v>506</v>
      </c>
      <c r="D28" s="58" t="s">
        <v>256</v>
      </c>
      <c r="E28" s="40">
        <v>5</v>
      </c>
      <c r="F28" s="40"/>
      <c r="G28" s="107">
        <f>+F28*E28</f>
        <v>0</v>
      </c>
    </row>
    <row r="29" spans="1:7" x14ac:dyDescent="0.3">
      <c r="A29" s="36"/>
      <c r="B29" s="37"/>
      <c r="C29" s="42"/>
      <c r="D29" s="36"/>
      <c r="E29" s="57"/>
      <c r="F29" s="40"/>
      <c r="G29" s="57"/>
    </row>
    <row r="30" spans="1:7" ht="42" x14ac:dyDescent="0.3">
      <c r="A30" s="36">
        <v>2.0499999999999998</v>
      </c>
      <c r="B30" s="37"/>
      <c r="C30" s="41" t="s">
        <v>507</v>
      </c>
      <c r="D30" s="39" t="s">
        <v>327</v>
      </c>
      <c r="E30" s="40">
        <v>126</v>
      </c>
      <c r="F30" s="40"/>
      <c r="G30" s="107">
        <f>+F30*E30</f>
        <v>0</v>
      </c>
    </row>
    <row r="31" spans="1:7" x14ac:dyDescent="0.3">
      <c r="A31" s="36"/>
      <c r="B31" s="37"/>
      <c r="C31" s="42"/>
      <c r="D31" s="36"/>
      <c r="E31" s="57"/>
      <c r="F31" s="40"/>
      <c r="G31" s="57"/>
    </row>
    <row r="32" spans="1:7" ht="28" x14ac:dyDescent="0.3">
      <c r="A32" s="36">
        <v>2.0499999999999998</v>
      </c>
      <c r="B32" s="37"/>
      <c r="C32" s="41" t="s">
        <v>508</v>
      </c>
      <c r="D32" s="39" t="s">
        <v>327</v>
      </c>
      <c r="E32" s="40">
        <v>153</v>
      </c>
      <c r="F32" s="40"/>
      <c r="G32" s="107">
        <f>+F32*E32</f>
        <v>0</v>
      </c>
    </row>
    <row r="33" spans="1:7" x14ac:dyDescent="0.3">
      <c r="A33" s="36"/>
      <c r="B33" s="37"/>
      <c r="C33" s="42" t="s">
        <v>509</v>
      </c>
      <c r="D33" s="39"/>
      <c r="E33" s="40"/>
      <c r="F33" s="40"/>
      <c r="G33" s="40"/>
    </row>
    <row r="34" spans="1:7" x14ac:dyDescent="0.3">
      <c r="A34" s="36"/>
      <c r="B34" s="37"/>
      <c r="C34" s="42"/>
      <c r="D34" s="39"/>
      <c r="E34" s="40"/>
      <c r="F34" s="40"/>
      <c r="G34" s="40"/>
    </row>
    <row r="35" spans="1:7" ht="28" x14ac:dyDescent="0.3">
      <c r="A35" s="36">
        <v>2.06</v>
      </c>
      <c r="B35" s="37"/>
      <c r="C35" s="41" t="s">
        <v>510</v>
      </c>
      <c r="D35" s="39" t="s">
        <v>327</v>
      </c>
      <c r="E35" s="40">
        <v>153</v>
      </c>
      <c r="F35" s="40"/>
      <c r="G35" s="107">
        <f>+F35*E35</f>
        <v>0</v>
      </c>
    </row>
    <row r="36" spans="1:7" x14ac:dyDescent="0.3">
      <c r="A36" s="36"/>
      <c r="B36" s="37"/>
      <c r="C36" s="42" t="s">
        <v>509</v>
      </c>
      <c r="D36" s="39"/>
      <c r="E36" s="40"/>
      <c r="F36" s="40"/>
      <c r="G36" s="40"/>
    </row>
    <row r="37" spans="1:7" x14ac:dyDescent="0.3">
      <c r="A37" s="36"/>
      <c r="B37" s="37"/>
      <c r="C37" s="42"/>
      <c r="D37" s="39"/>
      <c r="E37" s="40"/>
      <c r="F37" s="40"/>
      <c r="G37" s="40"/>
    </row>
    <row r="38" spans="1:7" ht="28" x14ac:dyDescent="0.3">
      <c r="A38" s="36">
        <v>2.0699999999999998</v>
      </c>
      <c r="B38" s="37"/>
      <c r="C38" s="41" t="s">
        <v>511</v>
      </c>
      <c r="D38" s="39" t="s">
        <v>327</v>
      </c>
      <c r="E38" s="40">
        <v>153</v>
      </c>
      <c r="F38" s="40"/>
      <c r="G38" s="107">
        <f>+F38*E38</f>
        <v>0</v>
      </c>
    </row>
    <row r="39" spans="1:7" x14ac:dyDescent="0.3">
      <c r="A39" s="36"/>
      <c r="B39" s="37"/>
      <c r="C39" s="42" t="s">
        <v>509</v>
      </c>
      <c r="D39" s="39"/>
      <c r="E39" s="40"/>
      <c r="F39" s="40"/>
      <c r="G39" s="40"/>
    </row>
    <row r="40" spans="1:7" x14ac:dyDescent="0.3">
      <c r="A40" s="36"/>
      <c r="B40" s="37"/>
      <c r="C40" s="42"/>
      <c r="D40" s="39"/>
      <c r="E40" s="40"/>
      <c r="F40" s="40"/>
      <c r="G40" s="40"/>
    </row>
    <row r="41" spans="1:7" ht="28" x14ac:dyDescent="0.3">
      <c r="A41" s="36">
        <v>2.11</v>
      </c>
      <c r="B41" s="37"/>
      <c r="C41" s="41" t="s">
        <v>512</v>
      </c>
      <c r="D41" s="39" t="s">
        <v>327</v>
      </c>
      <c r="E41" s="40">
        <v>205</v>
      </c>
      <c r="F41" s="40"/>
      <c r="G41" s="107">
        <f>+F41*E41</f>
        <v>0</v>
      </c>
    </row>
    <row r="42" spans="1:7" x14ac:dyDescent="0.3">
      <c r="A42" s="36"/>
      <c r="B42" s="37"/>
      <c r="C42" s="42" t="s">
        <v>513</v>
      </c>
      <c r="D42" s="39"/>
      <c r="E42" s="40"/>
      <c r="F42" s="40"/>
      <c r="G42" s="40"/>
    </row>
    <row r="43" spans="1:7" x14ac:dyDescent="0.3">
      <c r="A43" s="36"/>
      <c r="B43" s="37"/>
      <c r="C43" s="42"/>
      <c r="D43" s="39"/>
      <c r="E43" s="40"/>
      <c r="F43" s="40"/>
      <c r="G43" s="40"/>
    </row>
    <row r="44" spans="1:7" ht="28" x14ac:dyDescent="0.3">
      <c r="A44" s="36">
        <v>2.08</v>
      </c>
      <c r="B44" s="37"/>
      <c r="C44" s="41" t="s">
        <v>514</v>
      </c>
      <c r="D44" s="39" t="s">
        <v>327</v>
      </c>
      <c r="E44" s="40">
        <v>102</v>
      </c>
      <c r="F44" s="40"/>
      <c r="G44" s="107">
        <f>+F44*E44</f>
        <v>0</v>
      </c>
    </row>
    <row r="45" spans="1:7" x14ac:dyDescent="0.3">
      <c r="A45" s="36"/>
      <c r="B45" s="37"/>
      <c r="C45" s="42" t="s">
        <v>515</v>
      </c>
      <c r="D45" s="39"/>
      <c r="E45" s="40"/>
      <c r="F45" s="40"/>
      <c r="G45" s="40"/>
    </row>
    <row r="46" spans="1:7" x14ac:dyDescent="0.3">
      <c r="A46" s="36"/>
      <c r="B46" s="37"/>
      <c r="C46" s="38"/>
      <c r="D46" s="39"/>
      <c r="E46" s="40"/>
      <c r="F46" s="40"/>
      <c r="G46" s="40"/>
    </row>
    <row r="47" spans="1:7" ht="28" x14ac:dyDescent="0.3">
      <c r="A47" s="36">
        <v>2.09</v>
      </c>
      <c r="B47" s="37"/>
      <c r="C47" s="41" t="s">
        <v>516</v>
      </c>
      <c r="D47" s="39" t="s">
        <v>327</v>
      </c>
      <c r="E47" s="40">
        <v>102</v>
      </c>
      <c r="F47" s="40"/>
      <c r="G47" s="107">
        <f>+F47*E47</f>
        <v>0</v>
      </c>
    </row>
    <row r="48" spans="1:7" x14ac:dyDescent="0.3">
      <c r="A48" s="36"/>
      <c r="B48" s="37"/>
      <c r="C48" s="42" t="s">
        <v>515</v>
      </c>
      <c r="D48" s="39"/>
      <c r="E48" s="40"/>
      <c r="F48" s="40"/>
      <c r="G48" s="40"/>
    </row>
    <row r="49" spans="1:7" x14ac:dyDescent="0.3">
      <c r="A49" s="36"/>
      <c r="B49" s="37"/>
      <c r="C49" s="42"/>
      <c r="D49" s="39"/>
      <c r="E49" s="40"/>
      <c r="F49" s="40"/>
      <c r="G49" s="40"/>
    </row>
    <row r="50" spans="1:7" x14ac:dyDescent="0.3">
      <c r="A50" s="59">
        <v>2.1</v>
      </c>
      <c r="B50" s="37"/>
      <c r="C50" s="41" t="s">
        <v>517</v>
      </c>
      <c r="D50" s="39" t="s">
        <v>327</v>
      </c>
      <c r="E50" s="40">
        <v>51</v>
      </c>
      <c r="F50" s="40"/>
      <c r="G50" s="107">
        <f>+F50*E50</f>
        <v>0</v>
      </c>
    </row>
    <row r="51" spans="1:7" x14ac:dyDescent="0.3">
      <c r="A51" s="36"/>
      <c r="B51" s="37"/>
      <c r="C51" s="42" t="s">
        <v>518</v>
      </c>
      <c r="D51" s="39"/>
      <c r="E51" s="40"/>
      <c r="F51" s="40"/>
      <c r="G51" s="40"/>
    </row>
    <row r="52" spans="1:7" x14ac:dyDescent="0.3">
      <c r="A52" s="36"/>
      <c r="B52" s="37"/>
      <c r="C52" s="42"/>
      <c r="D52" s="39"/>
      <c r="E52" s="40"/>
      <c r="F52" s="40"/>
      <c r="G52" s="40"/>
    </row>
    <row r="53" spans="1:7" ht="70" x14ac:dyDescent="0.3">
      <c r="A53" s="36">
        <v>2.11</v>
      </c>
      <c r="B53" s="37"/>
      <c r="C53" s="41" t="s">
        <v>519</v>
      </c>
      <c r="D53" s="39"/>
      <c r="E53" s="40"/>
      <c r="F53" s="40"/>
      <c r="G53" s="107"/>
    </row>
    <row r="54" spans="1:7" x14ac:dyDescent="0.3">
      <c r="A54" s="36"/>
      <c r="B54" s="37"/>
      <c r="C54" s="42" t="s">
        <v>520</v>
      </c>
      <c r="D54" s="39"/>
      <c r="E54" s="40"/>
      <c r="F54" s="40"/>
      <c r="G54" s="40"/>
    </row>
    <row r="55" spans="1:7" x14ac:dyDescent="0.3">
      <c r="A55" s="36"/>
      <c r="B55" s="37"/>
      <c r="C55" s="41" t="s">
        <v>521</v>
      </c>
      <c r="D55" s="39"/>
      <c r="E55" s="40"/>
      <c r="F55" s="40"/>
      <c r="G55" s="40"/>
    </row>
    <row r="56" spans="1:7" x14ac:dyDescent="0.3">
      <c r="A56" s="36"/>
      <c r="B56" s="37"/>
      <c r="C56" s="42" t="s">
        <v>522</v>
      </c>
      <c r="D56" s="39" t="s">
        <v>327</v>
      </c>
      <c r="E56" s="40">
        <v>120</v>
      </c>
      <c r="F56" s="40"/>
      <c r="G56" s="107">
        <f>+F56*E56</f>
        <v>0</v>
      </c>
    </row>
    <row r="57" spans="1:7" x14ac:dyDescent="0.3">
      <c r="A57" s="36"/>
      <c r="B57" s="37"/>
      <c r="C57" s="42" t="s">
        <v>523</v>
      </c>
      <c r="D57" s="39" t="s">
        <v>327</v>
      </c>
      <c r="E57" s="40">
        <v>52</v>
      </c>
      <c r="F57" s="40"/>
      <c r="G57" s="107">
        <f>+F57*E57</f>
        <v>0</v>
      </c>
    </row>
    <row r="58" spans="1:7" x14ac:dyDescent="0.3">
      <c r="A58" s="36"/>
      <c r="B58" s="37"/>
      <c r="C58" s="42"/>
      <c r="D58" s="39"/>
      <c r="E58" s="40"/>
      <c r="F58" s="40"/>
      <c r="G58" s="40"/>
    </row>
    <row r="59" spans="1:7" ht="42" x14ac:dyDescent="0.3">
      <c r="A59" s="36">
        <v>2.12</v>
      </c>
      <c r="B59" s="37"/>
      <c r="C59" s="41" t="s">
        <v>524</v>
      </c>
      <c r="D59" s="39"/>
      <c r="E59" s="40"/>
      <c r="F59" s="40"/>
      <c r="G59" s="107"/>
    </row>
    <row r="60" spans="1:7" x14ac:dyDescent="0.3">
      <c r="A60" s="36"/>
      <c r="B60" s="37"/>
      <c r="C60" s="42" t="s">
        <v>525</v>
      </c>
      <c r="D60" s="39"/>
      <c r="E60" s="40"/>
      <c r="F60" s="40"/>
      <c r="G60" s="40"/>
    </row>
    <row r="61" spans="1:7" x14ac:dyDescent="0.3">
      <c r="A61" s="36"/>
      <c r="B61" s="37"/>
      <c r="C61" s="42" t="s">
        <v>522</v>
      </c>
      <c r="D61" s="39" t="s">
        <v>327</v>
      </c>
      <c r="E61" s="40">
        <v>73</v>
      </c>
      <c r="F61" s="40"/>
      <c r="G61" s="107">
        <f>+F61*E61</f>
        <v>0</v>
      </c>
    </row>
    <row r="62" spans="1:7" x14ac:dyDescent="0.3">
      <c r="A62" s="36"/>
      <c r="B62" s="37"/>
      <c r="C62" s="42"/>
      <c r="D62" s="39"/>
      <c r="E62" s="40"/>
      <c r="F62" s="40"/>
      <c r="G62" s="40"/>
    </row>
    <row r="63" spans="1:7" x14ac:dyDescent="0.3">
      <c r="A63" s="36">
        <v>2.14</v>
      </c>
      <c r="B63" s="37"/>
      <c r="C63" s="41" t="s">
        <v>526</v>
      </c>
      <c r="D63" s="39" t="s">
        <v>139</v>
      </c>
      <c r="E63" s="40">
        <v>550</v>
      </c>
      <c r="F63" s="40"/>
      <c r="G63" s="107">
        <f>+F63*E63</f>
        <v>0</v>
      </c>
    </row>
    <row r="64" spans="1:7" x14ac:dyDescent="0.3">
      <c r="A64" s="36"/>
      <c r="B64" s="37"/>
      <c r="C64" s="42" t="s">
        <v>527</v>
      </c>
      <c r="D64" s="39"/>
      <c r="E64" s="40"/>
      <c r="F64" s="40"/>
      <c r="G64" s="40"/>
    </row>
    <row r="65" spans="1:7" x14ac:dyDescent="0.3">
      <c r="A65" s="36"/>
      <c r="B65" s="37"/>
      <c r="C65" s="42"/>
      <c r="D65" s="39"/>
      <c r="E65" s="40"/>
      <c r="F65" s="40"/>
      <c r="G65" s="40"/>
    </row>
    <row r="66" spans="1:7" x14ac:dyDescent="0.3">
      <c r="A66" s="36">
        <v>2.15</v>
      </c>
      <c r="B66" s="37"/>
      <c r="C66" s="41" t="s">
        <v>528</v>
      </c>
      <c r="D66" s="39" t="s">
        <v>139</v>
      </c>
      <c r="E66" s="40">
        <v>275</v>
      </c>
      <c r="F66" s="40"/>
      <c r="G66" s="107">
        <f>+F66*E66</f>
        <v>0</v>
      </c>
    </row>
    <row r="67" spans="1:7" x14ac:dyDescent="0.3">
      <c r="A67" s="36"/>
      <c r="B67" s="37"/>
      <c r="C67" s="42" t="s">
        <v>529</v>
      </c>
      <c r="D67" s="39"/>
      <c r="E67" s="40"/>
      <c r="F67" s="40"/>
      <c r="G67" s="40"/>
    </row>
    <row r="68" spans="1:7" x14ac:dyDescent="0.3">
      <c r="A68" s="36"/>
      <c r="B68" s="37"/>
      <c r="C68" s="42"/>
      <c r="D68" s="39"/>
      <c r="E68" s="40"/>
      <c r="F68" s="40"/>
      <c r="G68" s="40"/>
    </row>
    <row r="69" spans="1:7" ht="28" x14ac:dyDescent="0.3">
      <c r="A69" s="59">
        <v>2.17</v>
      </c>
      <c r="B69" s="37"/>
      <c r="C69" s="41" t="s">
        <v>530</v>
      </c>
      <c r="D69" s="39" t="s">
        <v>139</v>
      </c>
      <c r="E69" s="40">
        <v>825</v>
      </c>
      <c r="F69" s="40"/>
      <c r="G69" s="107">
        <f>+F69*E69</f>
        <v>0</v>
      </c>
    </row>
    <row r="70" spans="1:7" x14ac:dyDescent="0.3">
      <c r="A70" s="36"/>
      <c r="B70" s="37"/>
      <c r="C70" s="42" t="s">
        <v>531</v>
      </c>
      <c r="D70" s="39"/>
      <c r="E70" s="40"/>
      <c r="F70" s="40"/>
      <c r="G70" s="40"/>
    </row>
    <row r="71" spans="1:7" x14ac:dyDescent="0.3">
      <c r="A71" s="36"/>
      <c r="B71" s="37"/>
      <c r="C71" s="42"/>
      <c r="D71" s="39"/>
      <c r="E71" s="40"/>
      <c r="F71" s="40"/>
      <c r="G71" s="40"/>
    </row>
    <row r="72" spans="1:7" x14ac:dyDescent="0.3">
      <c r="A72" s="36">
        <v>2.1800000000000002</v>
      </c>
      <c r="B72" s="37"/>
      <c r="C72" s="41" t="s">
        <v>532</v>
      </c>
      <c r="D72" s="39" t="s">
        <v>256</v>
      </c>
      <c r="E72" s="40">
        <v>80</v>
      </c>
      <c r="F72" s="40"/>
      <c r="G72" s="107">
        <f>+F72*E72</f>
        <v>0</v>
      </c>
    </row>
    <row r="73" spans="1:7" x14ac:dyDescent="0.3">
      <c r="A73" s="36"/>
      <c r="B73" s="37"/>
      <c r="C73" s="42"/>
      <c r="D73" s="39"/>
      <c r="E73" s="40"/>
      <c r="F73" s="40"/>
      <c r="G73" s="40"/>
    </row>
    <row r="74" spans="1:7" x14ac:dyDescent="0.3">
      <c r="A74" s="59">
        <v>3.1</v>
      </c>
      <c r="B74" s="37"/>
      <c r="C74" s="41" t="s">
        <v>533</v>
      </c>
      <c r="D74" s="39" t="s">
        <v>219</v>
      </c>
      <c r="E74" s="40">
        <v>300</v>
      </c>
      <c r="F74" s="40"/>
      <c r="G74" s="107">
        <f>+F74*E74</f>
        <v>0</v>
      </c>
    </row>
    <row r="75" spans="1:7" x14ac:dyDescent="0.3">
      <c r="A75" s="36"/>
      <c r="B75" s="37"/>
      <c r="C75" s="60"/>
      <c r="D75" s="39"/>
      <c r="E75" s="40"/>
      <c r="F75" s="40"/>
      <c r="G75" s="40"/>
    </row>
    <row r="76" spans="1:7" x14ac:dyDescent="0.3">
      <c r="A76" s="36">
        <v>2.19</v>
      </c>
      <c r="B76" s="37"/>
      <c r="C76" s="41" t="s">
        <v>534</v>
      </c>
      <c r="D76" s="39" t="s">
        <v>495</v>
      </c>
      <c r="E76" s="40">
        <v>1</v>
      </c>
      <c r="F76" s="40">
        <f>0.1*SUM(G16:G73)</f>
        <v>0</v>
      </c>
      <c r="G76" s="107">
        <f>+F76*E76</f>
        <v>0</v>
      </c>
    </row>
    <row r="77" spans="1:7" x14ac:dyDescent="0.3">
      <c r="A77" s="36"/>
      <c r="B77" s="37"/>
      <c r="C77" s="42"/>
      <c r="D77" s="39"/>
      <c r="E77" s="40"/>
      <c r="F77" s="40"/>
      <c r="G77" s="40"/>
    </row>
    <row r="78" spans="1:7" x14ac:dyDescent="0.3">
      <c r="A78" s="36"/>
      <c r="B78" s="37"/>
      <c r="C78" s="42"/>
      <c r="D78" s="39"/>
      <c r="E78" s="40"/>
      <c r="F78" s="40"/>
      <c r="G78" s="40"/>
    </row>
    <row r="79" spans="1:7" x14ac:dyDescent="0.3">
      <c r="A79" s="36"/>
      <c r="B79" s="37"/>
      <c r="C79" s="106" t="s">
        <v>457</v>
      </c>
      <c r="D79" s="104"/>
      <c r="E79" s="105"/>
      <c r="F79" s="105"/>
      <c r="G79" s="108">
        <f>SUM(G16:G78)</f>
        <v>0</v>
      </c>
    </row>
    <row r="80" spans="1:7" x14ac:dyDescent="0.3">
      <c r="A80" s="43"/>
      <c r="B80" s="37"/>
      <c r="C80" s="45"/>
      <c r="D80" s="46"/>
      <c r="E80" s="47"/>
      <c r="F80" s="40"/>
      <c r="G80" s="40"/>
    </row>
    <row r="81" spans="1:7" x14ac:dyDescent="0.3">
      <c r="A81" s="43"/>
      <c r="B81" s="37"/>
      <c r="C81" s="45"/>
      <c r="D81" s="46"/>
      <c r="E81" s="47"/>
      <c r="F81" s="40"/>
      <c r="G81" s="40"/>
    </row>
    <row r="82" spans="1:7" x14ac:dyDescent="0.3">
      <c r="A82" s="49"/>
      <c r="B82" s="61"/>
      <c r="C82" s="62" t="s">
        <v>535</v>
      </c>
      <c r="D82" s="52"/>
      <c r="E82" s="53"/>
      <c r="F82" s="63"/>
      <c r="G82" s="63"/>
    </row>
    <row r="83" spans="1:7" x14ac:dyDescent="0.3">
      <c r="A83" s="64"/>
      <c r="B83" s="37"/>
      <c r="C83" s="65"/>
      <c r="D83" s="66"/>
      <c r="E83" s="67"/>
      <c r="F83" s="40"/>
      <c r="G83" s="68"/>
    </row>
    <row r="84" spans="1:7" ht="42" x14ac:dyDescent="0.3">
      <c r="A84" s="36">
        <v>2.12</v>
      </c>
      <c r="B84" s="37"/>
      <c r="C84" s="41" t="s">
        <v>536</v>
      </c>
      <c r="D84" s="39"/>
      <c r="E84" s="40"/>
      <c r="F84" s="40"/>
      <c r="G84" s="107"/>
    </row>
    <row r="85" spans="1:7" x14ac:dyDescent="0.3">
      <c r="A85" s="36"/>
      <c r="B85" s="37"/>
      <c r="C85" s="42" t="s">
        <v>537</v>
      </c>
      <c r="D85" s="39"/>
      <c r="E85" s="40"/>
      <c r="F85" s="40"/>
      <c r="G85" s="40"/>
    </row>
    <row r="86" spans="1:7" x14ac:dyDescent="0.3">
      <c r="A86" s="36"/>
      <c r="B86" s="37"/>
      <c r="C86" s="42" t="s">
        <v>538</v>
      </c>
      <c r="D86" s="39"/>
      <c r="E86" s="40"/>
      <c r="F86" s="40"/>
      <c r="G86" s="40"/>
    </row>
    <row r="87" spans="1:7" x14ac:dyDescent="0.3">
      <c r="A87" s="36"/>
      <c r="B87" s="37"/>
      <c r="C87" s="42" t="s">
        <v>522</v>
      </c>
      <c r="D87" s="39" t="s">
        <v>327</v>
      </c>
      <c r="E87" s="40">
        <v>27.9</v>
      </c>
      <c r="F87" s="40"/>
      <c r="G87" s="107">
        <f>+F87*E87</f>
        <v>0</v>
      </c>
    </row>
    <row r="88" spans="1:7" x14ac:dyDescent="0.3">
      <c r="A88" s="36"/>
      <c r="B88" s="37"/>
      <c r="C88" s="42"/>
      <c r="D88" s="39"/>
      <c r="E88" s="40"/>
      <c r="F88" s="40"/>
      <c r="G88" s="40"/>
    </row>
    <row r="89" spans="1:7" x14ac:dyDescent="0.3">
      <c r="A89" s="59">
        <v>3.1</v>
      </c>
      <c r="B89" s="37"/>
      <c r="C89" s="41" t="s">
        <v>533</v>
      </c>
      <c r="D89" s="39" t="s">
        <v>219</v>
      </c>
      <c r="E89" s="40">
        <v>10</v>
      </c>
      <c r="F89" s="40"/>
      <c r="G89" s="107">
        <f>+F89*E89</f>
        <v>0</v>
      </c>
    </row>
    <row r="90" spans="1:7" x14ac:dyDescent="0.3">
      <c r="A90" s="36"/>
      <c r="B90" s="37"/>
      <c r="C90" s="60"/>
      <c r="D90" s="39"/>
      <c r="E90" s="40"/>
      <c r="F90" s="40"/>
      <c r="G90" s="40"/>
    </row>
    <row r="91" spans="1:7" x14ac:dyDescent="0.3">
      <c r="A91" s="36">
        <v>3.11</v>
      </c>
      <c r="B91" s="37"/>
      <c r="C91" s="69" t="s">
        <v>539</v>
      </c>
      <c r="D91" s="39" t="s">
        <v>495</v>
      </c>
      <c r="E91" s="40">
        <v>1</v>
      </c>
      <c r="F91" s="40">
        <f>0.1*SUM(G85:G89)</f>
        <v>0</v>
      </c>
      <c r="G91" s="107">
        <f>+F91*E91</f>
        <v>0</v>
      </c>
    </row>
    <row r="92" spans="1:7" x14ac:dyDescent="0.3">
      <c r="A92" s="36"/>
      <c r="B92" s="37"/>
      <c r="C92" s="60"/>
      <c r="D92" s="39"/>
      <c r="E92" s="40"/>
      <c r="F92" s="40"/>
      <c r="G92" s="40"/>
    </row>
    <row r="93" spans="1:7" x14ac:dyDescent="0.3">
      <c r="A93" s="36"/>
      <c r="B93" s="37"/>
      <c r="C93" s="103" t="s">
        <v>540</v>
      </c>
      <c r="D93" s="104"/>
      <c r="E93" s="105"/>
      <c r="F93" s="105"/>
      <c r="G93" s="108">
        <f>SUM(G84:G92)</f>
        <v>0</v>
      </c>
    </row>
    <row r="94" spans="1:7" x14ac:dyDescent="0.3">
      <c r="A94" s="43"/>
      <c r="B94" s="37"/>
      <c r="C94" s="45"/>
      <c r="D94" s="46"/>
      <c r="E94" s="47"/>
      <c r="F94" s="40"/>
      <c r="G94" s="40"/>
    </row>
    <row r="95" spans="1:7" x14ac:dyDescent="0.3">
      <c r="A95" s="31"/>
      <c r="B95" s="32"/>
      <c r="C95" s="70"/>
      <c r="D95" s="34"/>
      <c r="E95" s="35"/>
      <c r="F95" s="35"/>
      <c r="G95" s="35"/>
    </row>
    <row r="96" spans="1:7" x14ac:dyDescent="0.3">
      <c r="A96" s="36"/>
      <c r="B96" s="37"/>
      <c r="C96" s="42"/>
      <c r="D96" s="39"/>
      <c r="E96" s="40"/>
      <c r="F96" s="40"/>
      <c r="G96" s="40"/>
    </row>
    <row r="97" spans="1:7" x14ac:dyDescent="0.3">
      <c r="A97" s="36"/>
      <c r="B97" s="37"/>
      <c r="C97" s="38" t="s">
        <v>216</v>
      </c>
      <c r="D97" s="39"/>
      <c r="E97" s="40"/>
      <c r="F97" s="40"/>
      <c r="G97" s="107"/>
    </row>
    <row r="98" spans="1:7" x14ac:dyDescent="0.3">
      <c r="A98" s="36"/>
      <c r="B98" s="37"/>
      <c r="C98" s="42"/>
      <c r="D98" s="39"/>
      <c r="E98" s="40"/>
      <c r="F98" s="40"/>
      <c r="G98" s="40"/>
    </row>
    <row r="99" spans="1:7" x14ac:dyDescent="0.3">
      <c r="A99" s="36"/>
      <c r="B99" s="181" t="s">
        <v>337</v>
      </c>
      <c r="C99" s="38" t="s">
        <v>285</v>
      </c>
      <c r="D99" s="39"/>
      <c r="E99" s="40"/>
      <c r="F99" s="40"/>
      <c r="G99" s="182">
        <f>G12</f>
        <v>0</v>
      </c>
    </row>
    <row r="100" spans="1:7" x14ac:dyDescent="0.3">
      <c r="A100" s="36"/>
      <c r="B100" s="181" t="s">
        <v>338</v>
      </c>
      <c r="C100" s="183" t="s">
        <v>541</v>
      </c>
      <c r="D100" s="39"/>
      <c r="E100" s="40"/>
      <c r="F100" s="40"/>
      <c r="G100" s="182">
        <f>G79</f>
        <v>0</v>
      </c>
    </row>
    <row r="101" spans="1:7" x14ac:dyDescent="0.3">
      <c r="A101" s="36"/>
      <c r="B101" s="181" t="s">
        <v>339</v>
      </c>
      <c r="C101" s="38" t="s">
        <v>542</v>
      </c>
      <c r="D101" s="184"/>
      <c r="E101" s="40"/>
      <c r="F101" s="40"/>
      <c r="G101" s="182">
        <f>G93</f>
        <v>0</v>
      </c>
    </row>
    <row r="102" spans="1:7" x14ac:dyDescent="0.3">
      <c r="A102" s="36"/>
      <c r="B102" s="181"/>
      <c r="C102" s="38" t="s">
        <v>243</v>
      </c>
      <c r="D102" s="39"/>
      <c r="E102" s="40"/>
      <c r="F102" s="40"/>
      <c r="G102" s="182">
        <f>SUM(G98:G101)</f>
        <v>0</v>
      </c>
    </row>
    <row r="103" spans="1:7" x14ac:dyDescent="0.3">
      <c r="A103" s="36"/>
      <c r="B103" s="181"/>
      <c r="C103" s="38" t="s">
        <v>543</v>
      </c>
      <c r="D103" s="39"/>
      <c r="E103" s="40"/>
      <c r="F103" s="40"/>
      <c r="G103" s="182">
        <f>0.22*G102</f>
        <v>0</v>
      </c>
    </row>
    <row r="104" spans="1:7" x14ac:dyDescent="0.3">
      <c r="A104" s="36"/>
      <c r="B104" s="181"/>
      <c r="C104" s="38" t="s">
        <v>544</v>
      </c>
      <c r="D104" s="39"/>
      <c r="E104" s="40"/>
      <c r="F104" s="40"/>
      <c r="G104" s="182">
        <f>G102+G103</f>
        <v>0</v>
      </c>
    </row>
    <row r="105" spans="1:7" x14ac:dyDescent="0.3">
      <c r="A105" s="31"/>
      <c r="B105" s="71"/>
      <c r="C105" s="72"/>
      <c r="D105" s="73"/>
      <c r="E105" s="74"/>
      <c r="F105" s="74"/>
      <c r="G105" s="109"/>
    </row>
  </sheetData>
  <mergeCells count="2">
    <mergeCell ref="A3:G3"/>
    <mergeCell ref="A6:G6"/>
  </mergeCells>
  <pageMargins left="0.70866141732283472" right="0.70866141732283472" top="0.74803149606299213" bottom="0.74803149606299213" header="0.31496062992125984" footer="0.31496062992125984"/>
  <pageSetup paperSize="9" scale="90" orientation="portrait" r:id="rId1"/>
  <ignoredErrors>
    <ignoredError sqref="G19:G21 G12 G16 G7:G8 G10 G30 G32 G35 G38 G41 G44 G47 G50 G56:G57 G61 G63 G66 G69 G72 G74 F76:G76 G79 G87 G89 F91:G91 G93 G99:G104 G24:G26 G2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70"/>
  <sheetViews>
    <sheetView topLeftCell="A19" workbookViewId="0">
      <selection activeCell="C29" sqref="C29"/>
    </sheetView>
  </sheetViews>
  <sheetFormatPr defaultColWidth="8.81640625" defaultRowHeight="14" x14ac:dyDescent="0.3"/>
  <cols>
    <col min="1" max="1" width="4.453125" style="14" customWidth="1"/>
    <col min="2" max="2" width="3.81640625" style="14" customWidth="1"/>
    <col min="3" max="3" width="51.54296875" style="15" customWidth="1"/>
    <col min="4" max="4" width="11.81640625" style="77" customWidth="1"/>
    <col min="5" max="5" width="15.1796875" style="78" customWidth="1"/>
    <col min="6" max="6" width="13.453125" style="17" customWidth="1"/>
    <col min="7" max="16384" width="8.81640625" style="14"/>
  </cols>
  <sheetData>
    <row r="1" spans="1:6" x14ac:dyDescent="0.3">
      <c r="C1" s="18" t="s">
        <v>209</v>
      </c>
    </row>
    <row r="2" spans="1:6" x14ac:dyDescent="0.3">
      <c r="C2" s="18"/>
    </row>
    <row r="3" spans="1:6" x14ac:dyDescent="0.3">
      <c r="C3" s="246" t="s">
        <v>745</v>
      </c>
    </row>
    <row r="4" spans="1:6" ht="15" customHeight="1" x14ac:dyDescent="0.3">
      <c r="D4" s="177" t="s">
        <v>836</v>
      </c>
      <c r="E4" s="177" t="s">
        <v>837</v>
      </c>
      <c r="F4" s="177" t="s">
        <v>838</v>
      </c>
    </row>
    <row r="5" spans="1:6" x14ac:dyDescent="0.3">
      <c r="A5" s="110" t="s">
        <v>93</v>
      </c>
      <c r="B5" s="110" t="s">
        <v>334</v>
      </c>
      <c r="C5" s="111" t="s">
        <v>285</v>
      </c>
      <c r="D5" s="163"/>
      <c r="E5" s="164"/>
      <c r="F5" s="165"/>
    </row>
    <row r="6" spans="1:6" x14ac:dyDescent="0.3">
      <c r="A6" s="115" t="s">
        <v>113</v>
      </c>
      <c r="B6" s="115" t="s">
        <v>334</v>
      </c>
      <c r="C6" s="116" t="s">
        <v>307</v>
      </c>
      <c r="D6" s="166"/>
      <c r="E6" s="167"/>
      <c r="F6" s="168"/>
    </row>
    <row r="7" spans="1:6" x14ac:dyDescent="0.3">
      <c r="A7" s="120"/>
      <c r="B7" s="120"/>
      <c r="C7" s="121"/>
      <c r="D7" s="169"/>
      <c r="E7" s="138"/>
      <c r="F7" s="170"/>
    </row>
    <row r="8" spans="1:6" ht="28" x14ac:dyDescent="0.3">
      <c r="A8" s="120"/>
      <c r="B8" s="120" t="s">
        <v>667</v>
      </c>
      <c r="C8" s="121" t="s">
        <v>668</v>
      </c>
      <c r="D8" s="169"/>
      <c r="E8" s="138"/>
      <c r="F8" s="170"/>
    </row>
    <row r="9" spans="1:6" x14ac:dyDescent="0.3">
      <c r="A9" s="120" t="s">
        <v>334</v>
      </c>
      <c r="B9" s="120" t="s">
        <v>334</v>
      </c>
      <c r="C9" s="121" t="s">
        <v>256</v>
      </c>
      <c r="D9" s="169">
        <v>1</v>
      </c>
      <c r="E9" s="138"/>
      <c r="F9" s="171">
        <f>D9*E9</f>
        <v>0</v>
      </c>
    </row>
    <row r="10" spans="1:6" x14ac:dyDescent="0.3">
      <c r="A10" s="120"/>
      <c r="B10" s="120"/>
      <c r="C10" s="121"/>
      <c r="D10" s="169"/>
      <c r="E10" s="138"/>
      <c r="F10" s="170"/>
    </row>
    <row r="11" spans="1:6" ht="28" x14ac:dyDescent="0.3">
      <c r="A11" s="120"/>
      <c r="B11" s="120" t="s">
        <v>144</v>
      </c>
      <c r="C11" s="121" t="s">
        <v>72</v>
      </c>
      <c r="D11" s="169"/>
      <c r="E11" s="138"/>
      <c r="F11" s="170"/>
    </row>
    <row r="12" spans="1:6" x14ac:dyDescent="0.3">
      <c r="A12" s="120" t="s">
        <v>334</v>
      </c>
      <c r="B12" s="120" t="s">
        <v>334</v>
      </c>
      <c r="C12" s="121" t="s">
        <v>256</v>
      </c>
      <c r="D12" s="169">
        <v>1</v>
      </c>
      <c r="E12" s="138"/>
      <c r="F12" s="171">
        <f>D12*E12</f>
        <v>0</v>
      </c>
    </row>
    <row r="13" spans="1:6" x14ac:dyDescent="0.3">
      <c r="A13" s="115" t="s">
        <v>319</v>
      </c>
      <c r="B13" s="115" t="s">
        <v>334</v>
      </c>
      <c r="C13" s="116" t="s">
        <v>91</v>
      </c>
      <c r="D13" s="166"/>
      <c r="E13" s="167"/>
      <c r="F13" s="168"/>
    </row>
    <row r="14" spans="1:6" x14ac:dyDescent="0.3">
      <c r="A14" s="120" t="s">
        <v>167</v>
      </c>
      <c r="B14" s="120" t="s">
        <v>334</v>
      </c>
      <c r="C14" s="121" t="s">
        <v>165</v>
      </c>
      <c r="D14" s="169"/>
      <c r="E14" s="138"/>
      <c r="F14" s="170"/>
    </row>
    <row r="15" spans="1:6" x14ac:dyDescent="0.3">
      <c r="A15" s="120"/>
      <c r="B15" s="120"/>
      <c r="C15" s="121"/>
      <c r="D15" s="169"/>
      <c r="E15" s="138"/>
      <c r="F15" s="170"/>
    </row>
    <row r="16" spans="1:6" ht="28" x14ac:dyDescent="0.3">
      <c r="A16" s="120"/>
      <c r="B16" s="120" t="s">
        <v>325</v>
      </c>
      <c r="C16" s="121" t="s">
        <v>207</v>
      </c>
      <c r="D16" s="169"/>
      <c r="E16" s="138"/>
      <c r="F16" s="170"/>
    </row>
    <row r="17" spans="1:6" x14ac:dyDescent="0.3">
      <c r="A17" s="120"/>
      <c r="B17" s="120"/>
      <c r="C17" s="121" t="s">
        <v>334</v>
      </c>
      <c r="D17" s="169"/>
      <c r="E17" s="138"/>
      <c r="F17" s="170"/>
    </row>
    <row r="18" spans="1:6" x14ac:dyDescent="0.3">
      <c r="A18" s="120"/>
      <c r="B18" s="120"/>
      <c r="C18" s="121" t="s">
        <v>669</v>
      </c>
      <c r="D18" s="169"/>
      <c r="E18" s="138"/>
      <c r="F18" s="170"/>
    </row>
    <row r="19" spans="1:6" x14ac:dyDescent="0.3">
      <c r="A19" s="120"/>
      <c r="B19" s="120"/>
      <c r="C19" s="121" t="s">
        <v>334</v>
      </c>
      <c r="D19" s="169"/>
      <c r="E19" s="138"/>
      <c r="F19" s="170"/>
    </row>
    <row r="20" spans="1:6" x14ac:dyDescent="0.3">
      <c r="A20" s="120" t="s">
        <v>322</v>
      </c>
      <c r="B20" s="120" t="s">
        <v>334</v>
      </c>
      <c r="C20" s="121" t="s">
        <v>670</v>
      </c>
      <c r="D20" s="169"/>
      <c r="E20" s="138"/>
      <c r="F20" s="170"/>
    </row>
    <row r="21" spans="1:6" x14ac:dyDescent="0.3">
      <c r="A21" s="120"/>
      <c r="B21" s="120"/>
      <c r="C21" s="121"/>
      <c r="D21" s="169"/>
      <c r="E21" s="138"/>
      <c r="F21" s="170"/>
    </row>
    <row r="22" spans="1:6" ht="28" x14ac:dyDescent="0.3">
      <c r="A22" s="120"/>
      <c r="B22" s="120" t="s">
        <v>671</v>
      </c>
      <c r="C22" s="121" t="s">
        <v>672</v>
      </c>
      <c r="D22" s="169"/>
      <c r="E22" s="138"/>
      <c r="F22" s="170"/>
    </row>
    <row r="23" spans="1:6" x14ac:dyDescent="0.3">
      <c r="A23" s="120" t="s">
        <v>334</v>
      </c>
      <c r="B23" s="120" t="s">
        <v>334</v>
      </c>
      <c r="C23" s="121" t="s">
        <v>278</v>
      </c>
      <c r="D23" s="169">
        <v>5</v>
      </c>
      <c r="E23" s="138"/>
      <c r="F23" s="171">
        <f>D23*E23</f>
        <v>0</v>
      </c>
    </row>
    <row r="24" spans="1:6" x14ac:dyDescent="0.3">
      <c r="A24" s="115" t="s">
        <v>159</v>
      </c>
      <c r="B24" s="115" t="s">
        <v>334</v>
      </c>
      <c r="C24" s="116" t="s">
        <v>198</v>
      </c>
      <c r="D24" s="166"/>
      <c r="E24" s="167"/>
      <c r="F24" s="168"/>
    </row>
    <row r="25" spans="1:6" x14ac:dyDescent="0.3">
      <c r="A25" s="120" t="s">
        <v>215</v>
      </c>
      <c r="B25" s="120" t="s">
        <v>334</v>
      </c>
      <c r="C25" s="121" t="s">
        <v>292</v>
      </c>
      <c r="D25" s="169"/>
      <c r="E25" s="138"/>
      <c r="F25" s="170"/>
    </row>
    <row r="26" spans="1:6" x14ac:dyDescent="0.3">
      <c r="A26" s="120"/>
      <c r="B26" s="120"/>
      <c r="C26" s="121"/>
      <c r="D26" s="169"/>
      <c r="E26" s="138"/>
      <c r="F26" s="170"/>
    </row>
    <row r="27" spans="1:6" ht="28" x14ac:dyDescent="0.3">
      <c r="A27" s="120"/>
      <c r="B27" s="120" t="s">
        <v>178</v>
      </c>
      <c r="C27" s="121" t="s">
        <v>123</v>
      </c>
      <c r="D27" s="169"/>
      <c r="E27" s="138"/>
      <c r="F27" s="170"/>
    </row>
    <row r="28" spans="1:6" x14ac:dyDescent="0.3">
      <c r="A28" s="120"/>
      <c r="B28" s="120"/>
      <c r="C28" s="121" t="s">
        <v>334</v>
      </c>
      <c r="D28" s="169"/>
      <c r="E28" s="138"/>
      <c r="F28" s="170"/>
    </row>
    <row r="29" spans="1:6" x14ac:dyDescent="0.3">
      <c r="A29" s="120"/>
      <c r="B29" s="120"/>
      <c r="C29" s="121" t="s">
        <v>673</v>
      </c>
      <c r="D29" s="169"/>
      <c r="E29" s="138"/>
      <c r="F29" s="170"/>
    </row>
    <row r="30" spans="1:6" x14ac:dyDescent="0.3">
      <c r="A30" s="120" t="s">
        <v>334</v>
      </c>
      <c r="B30" s="120" t="s">
        <v>334</v>
      </c>
      <c r="C30" s="121" t="s">
        <v>213</v>
      </c>
      <c r="D30" s="169">
        <v>0</v>
      </c>
      <c r="E30" s="138"/>
      <c r="F30" s="170">
        <f>D30*E30</f>
        <v>0</v>
      </c>
    </row>
    <row r="31" spans="1:6" x14ac:dyDescent="0.3">
      <c r="A31" s="120"/>
      <c r="B31" s="120"/>
      <c r="C31" s="121"/>
      <c r="D31" s="169"/>
      <c r="E31" s="138"/>
      <c r="F31" s="170"/>
    </row>
    <row r="32" spans="1:6" ht="28" x14ac:dyDescent="0.3">
      <c r="A32" s="120"/>
      <c r="B32" s="120" t="s">
        <v>674</v>
      </c>
      <c r="C32" s="121" t="s">
        <v>675</v>
      </c>
      <c r="D32" s="169"/>
      <c r="E32" s="138"/>
      <c r="F32" s="170"/>
    </row>
    <row r="33" spans="1:6" x14ac:dyDescent="0.3">
      <c r="A33" s="120" t="s">
        <v>334</v>
      </c>
      <c r="B33" s="120" t="s">
        <v>334</v>
      </c>
      <c r="C33" s="121" t="s">
        <v>219</v>
      </c>
      <c r="D33" s="169">
        <v>480</v>
      </c>
      <c r="E33" s="138"/>
      <c r="F33" s="171">
        <f>D33*E33</f>
        <v>0</v>
      </c>
    </row>
    <row r="34" spans="1:6" x14ac:dyDescent="0.3">
      <c r="A34" s="126"/>
      <c r="B34" s="126"/>
      <c r="C34" s="127" t="s">
        <v>44</v>
      </c>
      <c r="D34" s="172" t="s">
        <v>334</v>
      </c>
      <c r="E34" s="173"/>
      <c r="F34" s="174">
        <f>SUM(F5:F33)</f>
        <v>0</v>
      </c>
    </row>
    <row r="35" spans="1:6" x14ac:dyDescent="0.3">
      <c r="A35" s="110" t="s">
        <v>321</v>
      </c>
      <c r="B35" s="110" t="s">
        <v>334</v>
      </c>
      <c r="C35" s="111" t="s">
        <v>225</v>
      </c>
      <c r="D35" s="163"/>
      <c r="E35" s="164"/>
      <c r="F35" s="165"/>
    </row>
    <row r="36" spans="1:6" x14ac:dyDescent="0.3">
      <c r="A36" s="115" t="s">
        <v>250</v>
      </c>
      <c r="B36" s="115" t="s">
        <v>334</v>
      </c>
      <c r="C36" s="116" t="s">
        <v>676</v>
      </c>
      <c r="D36" s="166"/>
      <c r="E36" s="167"/>
      <c r="F36" s="168"/>
    </row>
    <row r="37" spans="1:6" x14ac:dyDescent="0.3">
      <c r="A37" s="120"/>
      <c r="B37" s="120"/>
      <c r="C37" s="121"/>
      <c r="D37" s="169"/>
      <c r="E37" s="138"/>
      <c r="F37" s="170"/>
    </row>
    <row r="38" spans="1:6" x14ac:dyDescent="0.3">
      <c r="A38" s="120"/>
      <c r="B38" s="120" t="s">
        <v>156</v>
      </c>
      <c r="C38" s="121" t="s">
        <v>282</v>
      </c>
      <c r="D38" s="169"/>
      <c r="E38" s="138"/>
      <c r="F38" s="170"/>
    </row>
    <row r="39" spans="1:6" x14ac:dyDescent="0.3">
      <c r="A39" s="120"/>
      <c r="B39" s="120"/>
      <c r="C39" s="121" t="s">
        <v>334</v>
      </c>
      <c r="D39" s="169"/>
      <c r="E39" s="138"/>
      <c r="F39" s="170"/>
    </row>
    <row r="40" spans="1:6" x14ac:dyDescent="0.3">
      <c r="A40" s="120"/>
      <c r="B40" s="120"/>
      <c r="C40" s="121" t="s">
        <v>677</v>
      </c>
      <c r="D40" s="169"/>
      <c r="E40" s="138"/>
      <c r="F40" s="170"/>
    </row>
    <row r="41" spans="1:6" x14ac:dyDescent="0.3">
      <c r="A41" s="120"/>
      <c r="B41" s="120"/>
      <c r="C41" s="121" t="s">
        <v>334</v>
      </c>
      <c r="D41" s="169"/>
      <c r="E41" s="138"/>
      <c r="F41" s="170"/>
    </row>
    <row r="42" spans="1:6" x14ac:dyDescent="0.3">
      <c r="A42" s="120" t="s">
        <v>334</v>
      </c>
      <c r="B42" s="120" t="s">
        <v>334</v>
      </c>
      <c r="C42" s="121" t="s">
        <v>327</v>
      </c>
      <c r="D42" s="169">
        <v>10</v>
      </c>
      <c r="E42" s="138"/>
      <c r="F42" s="171">
        <f>D42*E42</f>
        <v>0</v>
      </c>
    </row>
    <row r="43" spans="1:6" x14ac:dyDescent="0.3">
      <c r="A43" s="120"/>
      <c r="B43" s="120"/>
      <c r="C43" s="121"/>
      <c r="D43" s="169"/>
      <c r="E43" s="138"/>
      <c r="F43" s="170"/>
    </row>
    <row r="44" spans="1:6" ht="42" x14ac:dyDescent="0.3">
      <c r="A44" s="120"/>
      <c r="B44" s="120" t="s">
        <v>678</v>
      </c>
      <c r="C44" s="121" t="s">
        <v>679</v>
      </c>
      <c r="D44" s="169"/>
      <c r="E44" s="138"/>
      <c r="F44" s="170"/>
    </row>
    <row r="45" spans="1:6" x14ac:dyDescent="0.3">
      <c r="A45" s="120"/>
      <c r="B45" s="120"/>
      <c r="C45" s="121" t="s">
        <v>334</v>
      </c>
      <c r="D45" s="169"/>
      <c r="E45" s="138"/>
      <c r="F45" s="170"/>
    </row>
    <row r="46" spans="1:6" ht="28" x14ac:dyDescent="0.3">
      <c r="A46" s="120"/>
      <c r="B46" s="120"/>
      <c r="C46" s="121" t="s">
        <v>680</v>
      </c>
      <c r="D46" s="169"/>
      <c r="E46" s="138"/>
      <c r="F46" s="170"/>
    </row>
    <row r="47" spans="1:6" x14ac:dyDescent="0.3">
      <c r="A47" s="120"/>
      <c r="B47" s="120"/>
      <c r="C47" s="121" t="s">
        <v>681</v>
      </c>
      <c r="D47" s="169"/>
      <c r="E47" s="138"/>
      <c r="F47" s="170"/>
    </row>
    <row r="48" spans="1:6" x14ac:dyDescent="0.3">
      <c r="A48" s="120"/>
      <c r="B48" s="120"/>
      <c r="C48" s="121" t="s">
        <v>682</v>
      </c>
      <c r="D48" s="169"/>
      <c r="E48" s="138"/>
      <c r="F48" s="170"/>
    </row>
    <row r="49" spans="1:6" x14ac:dyDescent="0.3">
      <c r="A49" s="120"/>
      <c r="B49" s="120"/>
      <c r="C49" s="121" t="s">
        <v>683</v>
      </c>
      <c r="D49" s="169"/>
      <c r="E49" s="138"/>
      <c r="F49" s="170"/>
    </row>
    <row r="50" spans="1:6" x14ac:dyDescent="0.3">
      <c r="A50" s="120"/>
      <c r="B50" s="120"/>
      <c r="C50" s="121" t="s">
        <v>334</v>
      </c>
      <c r="D50" s="169"/>
      <c r="E50" s="138"/>
      <c r="F50" s="170"/>
    </row>
    <row r="51" spans="1:6" x14ac:dyDescent="0.3">
      <c r="A51" s="120" t="s">
        <v>334</v>
      </c>
      <c r="B51" s="120" t="s">
        <v>334</v>
      </c>
      <c r="C51" s="121" t="s">
        <v>327</v>
      </c>
      <c r="D51" s="169">
        <v>45.9</v>
      </c>
      <c r="E51" s="138"/>
      <c r="F51" s="171">
        <f>D51*E51</f>
        <v>0</v>
      </c>
    </row>
    <row r="52" spans="1:6" x14ac:dyDescent="0.3">
      <c r="A52" s="115" t="s">
        <v>2</v>
      </c>
      <c r="B52" s="115" t="s">
        <v>334</v>
      </c>
      <c r="C52" s="116" t="s">
        <v>234</v>
      </c>
      <c r="D52" s="166"/>
      <c r="E52" s="167"/>
      <c r="F52" s="168"/>
    </row>
    <row r="53" spans="1:6" x14ac:dyDescent="0.3">
      <c r="A53" s="120"/>
      <c r="B53" s="120"/>
      <c r="C53" s="121"/>
      <c r="D53" s="169"/>
      <c r="E53" s="138"/>
      <c r="F53" s="170"/>
    </row>
    <row r="54" spans="1:6" x14ac:dyDescent="0.3">
      <c r="A54" s="120"/>
      <c r="B54" s="120" t="s">
        <v>156</v>
      </c>
      <c r="C54" s="121" t="s">
        <v>50</v>
      </c>
      <c r="D54" s="169"/>
      <c r="E54" s="138"/>
      <c r="F54" s="170"/>
    </row>
    <row r="55" spans="1:6" x14ac:dyDescent="0.3">
      <c r="A55" s="120"/>
      <c r="B55" s="120"/>
      <c r="C55" s="121" t="s">
        <v>334</v>
      </c>
      <c r="D55" s="169"/>
      <c r="E55" s="138"/>
      <c r="F55" s="170"/>
    </row>
    <row r="56" spans="1:6" x14ac:dyDescent="0.3">
      <c r="A56" s="120"/>
      <c r="B56" s="120"/>
      <c r="C56" s="121" t="s">
        <v>684</v>
      </c>
      <c r="D56" s="169"/>
      <c r="E56" s="138"/>
      <c r="F56" s="170"/>
    </row>
    <row r="57" spans="1:6" x14ac:dyDescent="0.3">
      <c r="A57" s="120"/>
      <c r="B57" s="120"/>
      <c r="C57" s="121" t="s">
        <v>685</v>
      </c>
      <c r="D57" s="169"/>
      <c r="E57" s="138"/>
      <c r="F57" s="170"/>
    </row>
    <row r="58" spans="1:6" x14ac:dyDescent="0.3">
      <c r="A58" s="120" t="s">
        <v>334</v>
      </c>
      <c r="B58" s="120" t="s">
        <v>334</v>
      </c>
      <c r="C58" s="121" t="s">
        <v>139</v>
      </c>
      <c r="D58" s="169">
        <v>12.5</v>
      </c>
      <c r="E58" s="138"/>
      <c r="F58" s="171">
        <f>D58*E58</f>
        <v>0</v>
      </c>
    </row>
    <row r="59" spans="1:6" ht="28" x14ac:dyDescent="0.3">
      <c r="A59" s="115" t="s">
        <v>70</v>
      </c>
      <c r="B59" s="115" t="s">
        <v>334</v>
      </c>
      <c r="C59" s="116" t="s">
        <v>150</v>
      </c>
      <c r="D59" s="166"/>
      <c r="E59" s="167"/>
      <c r="F59" s="168"/>
    </row>
    <row r="60" spans="1:6" x14ac:dyDescent="0.3">
      <c r="A60" s="120"/>
      <c r="B60" s="120"/>
      <c r="C60" s="121"/>
      <c r="D60" s="169"/>
      <c r="E60" s="138"/>
      <c r="F60" s="170"/>
    </row>
    <row r="61" spans="1:6" ht="28" x14ac:dyDescent="0.3">
      <c r="A61" s="120"/>
      <c r="B61" s="120" t="s">
        <v>255</v>
      </c>
      <c r="C61" s="121" t="s">
        <v>686</v>
      </c>
      <c r="D61" s="169"/>
      <c r="E61" s="138"/>
      <c r="F61" s="170"/>
    </row>
    <row r="62" spans="1:6" x14ac:dyDescent="0.3">
      <c r="A62" s="120"/>
      <c r="B62" s="120"/>
      <c r="C62" s="121" t="s">
        <v>334</v>
      </c>
      <c r="D62" s="169"/>
      <c r="E62" s="138"/>
      <c r="F62" s="170"/>
    </row>
    <row r="63" spans="1:6" x14ac:dyDescent="0.3">
      <c r="A63" s="120"/>
      <c r="B63" s="120"/>
      <c r="C63" s="121" t="s">
        <v>687</v>
      </c>
      <c r="D63" s="169"/>
      <c r="E63" s="138"/>
      <c r="F63" s="170"/>
    </row>
    <row r="64" spans="1:6" x14ac:dyDescent="0.3">
      <c r="A64" s="120"/>
      <c r="B64" s="120"/>
      <c r="C64" s="121" t="s">
        <v>334</v>
      </c>
      <c r="D64" s="169"/>
      <c r="E64" s="138"/>
      <c r="F64" s="170"/>
    </row>
    <row r="65" spans="1:6" x14ac:dyDescent="0.3">
      <c r="A65" s="120" t="s">
        <v>334</v>
      </c>
      <c r="B65" s="120" t="s">
        <v>334</v>
      </c>
      <c r="C65" s="121" t="s">
        <v>327</v>
      </c>
      <c r="D65" s="169">
        <v>15</v>
      </c>
      <c r="E65" s="138"/>
      <c r="F65" s="171">
        <f>D65*E65</f>
        <v>0</v>
      </c>
    </row>
    <row r="66" spans="1:6" x14ac:dyDescent="0.3">
      <c r="A66" s="120"/>
      <c r="B66" s="120"/>
      <c r="C66" s="121"/>
      <c r="D66" s="169"/>
      <c r="E66" s="138"/>
      <c r="F66" s="170"/>
    </row>
    <row r="67" spans="1:6" ht="28" x14ac:dyDescent="0.3">
      <c r="A67" s="120"/>
      <c r="B67" s="120" t="s">
        <v>688</v>
      </c>
      <c r="C67" s="121" t="s">
        <v>689</v>
      </c>
      <c r="D67" s="169"/>
      <c r="E67" s="138"/>
      <c r="F67" s="170"/>
    </row>
    <row r="68" spans="1:6" x14ac:dyDescent="0.3">
      <c r="A68" s="120"/>
      <c r="B68" s="120"/>
      <c r="C68" s="121" t="s">
        <v>334</v>
      </c>
      <c r="D68" s="169"/>
      <c r="E68" s="138"/>
      <c r="F68" s="170"/>
    </row>
    <row r="69" spans="1:6" x14ac:dyDescent="0.3">
      <c r="A69" s="120"/>
      <c r="B69" s="120"/>
      <c r="C69" s="121" t="s">
        <v>690</v>
      </c>
      <c r="D69" s="169"/>
      <c r="E69" s="138"/>
      <c r="F69" s="170"/>
    </row>
    <row r="70" spans="1:6" x14ac:dyDescent="0.3">
      <c r="A70" s="120"/>
      <c r="B70" s="120"/>
      <c r="C70" s="121" t="s">
        <v>691</v>
      </c>
      <c r="D70" s="169"/>
      <c r="E70" s="138"/>
      <c r="F70" s="170"/>
    </row>
    <row r="71" spans="1:6" x14ac:dyDescent="0.3">
      <c r="A71" s="120"/>
      <c r="B71" s="120"/>
      <c r="C71" s="121" t="s">
        <v>334</v>
      </c>
      <c r="D71" s="169"/>
      <c r="E71" s="138"/>
      <c r="F71" s="170"/>
    </row>
    <row r="72" spans="1:6" x14ac:dyDescent="0.3">
      <c r="A72" s="120" t="s">
        <v>334</v>
      </c>
      <c r="B72" s="120" t="s">
        <v>334</v>
      </c>
      <c r="C72" s="121" t="s">
        <v>327</v>
      </c>
      <c r="D72" s="169">
        <v>12.5</v>
      </c>
      <c r="E72" s="138"/>
      <c r="F72" s="171">
        <f>D72*E72</f>
        <v>0</v>
      </c>
    </row>
    <row r="73" spans="1:6" x14ac:dyDescent="0.3">
      <c r="A73" s="120"/>
      <c r="B73" s="120"/>
      <c r="C73" s="121"/>
      <c r="D73" s="169"/>
      <c r="E73" s="138"/>
      <c r="F73" s="170"/>
    </row>
    <row r="74" spans="1:6" ht="42" x14ac:dyDescent="0.3">
      <c r="A74" s="120"/>
      <c r="B74" s="120" t="s">
        <v>176</v>
      </c>
      <c r="C74" s="121" t="s">
        <v>164</v>
      </c>
      <c r="D74" s="169"/>
      <c r="E74" s="138"/>
      <c r="F74" s="170"/>
    </row>
    <row r="75" spans="1:6" x14ac:dyDescent="0.3">
      <c r="A75" s="120"/>
      <c r="B75" s="120"/>
      <c r="C75" s="121" t="s">
        <v>334</v>
      </c>
      <c r="D75" s="169"/>
      <c r="E75" s="138"/>
      <c r="F75" s="170"/>
    </row>
    <row r="76" spans="1:6" x14ac:dyDescent="0.3">
      <c r="A76" s="120"/>
      <c r="B76" s="120"/>
      <c r="C76" s="121" t="s">
        <v>692</v>
      </c>
      <c r="D76" s="169"/>
      <c r="E76" s="138"/>
      <c r="F76" s="170"/>
    </row>
    <row r="77" spans="1:6" x14ac:dyDescent="0.3">
      <c r="A77" s="120"/>
      <c r="B77" s="120"/>
      <c r="C77" s="121" t="s">
        <v>334</v>
      </c>
      <c r="D77" s="169"/>
      <c r="E77" s="138"/>
      <c r="F77" s="170"/>
    </row>
    <row r="78" spans="1:6" x14ac:dyDescent="0.3">
      <c r="A78" s="120" t="s">
        <v>334</v>
      </c>
      <c r="B78" s="120" t="s">
        <v>334</v>
      </c>
      <c r="C78" s="121" t="s">
        <v>327</v>
      </c>
      <c r="D78" s="169">
        <v>60.9</v>
      </c>
      <c r="E78" s="138"/>
      <c r="F78" s="171">
        <f>D78*E78</f>
        <v>0</v>
      </c>
    </row>
    <row r="79" spans="1:6" x14ac:dyDescent="0.3">
      <c r="A79" s="115" t="s">
        <v>214</v>
      </c>
      <c r="B79" s="115" t="s">
        <v>334</v>
      </c>
      <c r="C79" s="116" t="s">
        <v>288</v>
      </c>
      <c r="D79" s="166"/>
      <c r="E79" s="167"/>
      <c r="F79" s="168"/>
    </row>
    <row r="80" spans="1:6" x14ac:dyDescent="0.3">
      <c r="A80" s="120"/>
      <c r="B80" s="120"/>
      <c r="C80" s="121"/>
      <c r="D80" s="169"/>
      <c r="E80" s="138"/>
      <c r="F80" s="170"/>
    </row>
    <row r="81" spans="1:6" ht="28" x14ac:dyDescent="0.3">
      <c r="A81" s="120"/>
      <c r="B81" s="120" t="s">
        <v>249</v>
      </c>
      <c r="C81" s="121" t="s">
        <v>78</v>
      </c>
      <c r="D81" s="169"/>
      <c r="E81" s="138"/>
      <c r="F81" s="170"/>
    </row>
    <row r="82" spans="1:6" x14ac:dyDescent="0.3">
      <c r="A82" s="120"/>
      <c r="B82" s="120"/>
      <c r="C82" s="121" t="s">
        <v>334</v>
      </c>
      <c r="D82" s="169"/>
      <c r="E82" s="138"/>
      <c r="F82" s="170"/>
    </row>
    <row r="83" spans="1:6" x14ac:dyDescent="0.3">
      <c r="A83" s="120"/>
      <c r="B83" s="120"/>
      <c r="C83" s="121" t="s">
        <v>693</v>
      </c>
      <c r="D83" s="169"/>
      <c r="E83" s="138"/>
      <c r="F83" s="170"/>
    </row>
    <row r="84" spans="1:6" x14ac:dyDescent="0.3">
      <c r="A84" s="120"/>
      <c r="B84" s="120"/>
      <c r="C84" s="121" t="s">
        <v>334</v>
      </c>
      <c r="D84" s="169"/>
      <c r="E84" s="138"/>
      <c r="F84" s="170"/>
    </row>
    <row r="85" spans="1:6" x14ac:dyDescent="0.3">
      <c r="A85" s="120" t="s">
        <v>334</v>
      </c>
      <c r="B85" s="120" t="s">
        <v>334</v>
      </c>
      <c r="C85" s="121" t="s">
        <v>139</v>
      </c>
      <c r="D85" s="169">
        <v>50</v>
      </c>
      <c r="E85" s="138"/>
      <c r="F85" s="171">
        <f>D85*E85</f>
        <v>0</v>
      </c>
    </row>
    <row r="86" spans="1:6" x14ac:dyDescent="0.3">
      <c r="A86" s="120"/>
      <c r="B86" s="120"/>
      <c r="C86" s="121"/>
      <c r="D86" s="169"/>
      <c r="E86" s="138"/>
      <c r="F86" s="170"/>
    </row>
    <row r="87" spans="1:6" x14ac:dyDescent="0.3">
      <c r="A87" s="120"/>
      <c r="B87" s="120" t="s">
        <v>261</v>
      </c>
      <c r="C87" s="121" t="s">
        <v>73</v>
      </c>
      <c r="D87" s="169"/>
      <c r="E87" s="138"/>
      <c r="F87" s="170"/>
    </row>
    <row r="88" spans="1:6" x14ac:dyDescent="0.3">
      <c r="A88" s="120" t="s">
        <v>334</v>
      </c>
      <c r="B88" s="120" t="s">
        <v>334</v>
      </c>
      <c r="C88" s="121" t="s">
        <v>139</v>
      </c>
      <c r="D88" s="169">
        <v>50</v>
      </c>
      <c r="E88" s="138"/>
      <c r="F88" s="171">
        <f>D88*E88</f>
        <v>0</v>
      </c>
    </row>
    <row r="89" spans="1:6" ht="28" x14ac:dyDescent="0.3">
      <c r="A89" s="115" t="s">
        <v>183</v>
      </c>
      <c r="B89" s="115" t="s">
        <v>334</v>
      </c>
      <c r="C89" s="116" t="s">
        <v>175</v>
      </c>
      <c r="D89" s="166"/>
      <c r="E89" s="167"/>
      <c r="F89" s="168"/>
    </row>
    <row r="90" spans="1:6" x14ac:dyDescent="0.3">
      <c r="A90" s="120"/>
      <c r="B90" s="120"/>
      <c r="C90" s="121"/>
      <c r="D90" s="169"/>
      <c r="E90" s="138"/>
      <c r="F90" s="170"/>
    </row>
    <row r="91" spans="1:6" x14ac:dyDescent="0.3">
      <c r="A91" s="120"/>
      <c r="B91" s="120" t="s">
        <v>132</v>
      </c>
      <c r="C91" s="121" t="s">
        <v>152</v>
      </c>
      <c r="D91" s="169"/>
      <c r="E91" s="138"/>
      <c r="F91" s="170"/>
    </row>
    <row r="92" spans="1:6" x14ac:dyDescent="0.3">
      <c r="A92" s="120"/>
      <c r="B92" s="120"/>
      <c r="C92" s="121" t="s">
        <v>334</v>
      </c>
      <c r="D92" s="169"/>
      <c r="E92" s="138"/>
      <c r="F92" s="170"/>
    </row>
    <row r="93" spans="1:6" x14ac:dyDescent="0.3">
      <c r="A93" s="120"/>
      <c r="B93" s="120"/>
      <c r="C93" s="121" t="s">
        <v>694</v>
      </c>
      <c r="D93" s="169"/>
      <c r="E93" s="138"/>
      <c r="F93" s="170"/>
    </row>
    <row r="94" spans="1:6" x14ac:dyDescent="0.3">
      <c r="A94" s="120"/>
      <c r="B94" s="120"/>
      <c r="C94" s="121" t="s">
        <v>334</v>
      </c>
      <c r="D94" s="169"/>
      <c r="E94" s="138"/>
      <c r="F94" s="170"/>
    </row>
    <row r="95" spans="1:6" x14ac:dyDescent="0.3">
      <c r="A95" s="120" t="s">
        <v>334</v>
      </c>
      <c r="B95" s="120" t="s">
        <v>334</v>
      </c>
      <c r="C95" s="121" t="s">
        <v>327</v>
      </c>
      <c r="D95" s="169">
        <v>45.9</v>
      </c>
      <c r="E95" s="138"/>
      <c r="F95" s="171">
        <f>D95*E95</f>
        <v>0</v>
      </c>
    </row>
    <row r="96" spans="1:6" x14ac:dyDescent="0.3">
      <c r="A96" s="126"/>
      <c r="B96" s="126"/>
      <c r="C96" s="127" t="s">
        <v>271</v>
      </c>
      <c r="D96" s="172" t="s">
        <v>334</v>
      </c>
      <c r="E96" s="173" t="s">
        <v>334</v>
      </c>
      <c r="F96" s="174">
        <f>SUM(F35:F95)</f>
        <v>0</v>
      </c>
    </row>
    <row r="97" spans="1:6" x14ac:dyDescent="0.3">
      <c r="A97" s="110" t="s">
        <v>129</v>
      </c>
      <c r="B97" s="110" t="s">
        <v>334</v>
      </c>
      <c r="C97" s="111" t="s">
        <v>69</v>
      </c>
      <c r="D97" s="163"/>
      <c r="E97" s="164"/>
      <c r="F97" s="165"/>
    </row>
    <row r="98" spans="1:6" x14ac:dyDescent="0.3">
      <c r="A98" s="115" t="s">
        <v>294</v>
      </c>
      <c r="B98" s="115" t="s">
        <v>334</v>
      </c>
      <c r="C98" s="116" t="s">
        <v>179</v>
      </c>
      <c r="D98" s="166"/>
      <c r="E98" s="167"/>
      <c r="F98" s="168"/>
    </row>
    <row r="99" spans="1:6" ht="28" x14ac:dyDescent="0.3">
      <c r="A99" s="120" t="s">
        <v>246</v>
      </c>
      <c r="B99" s="120" t="s">
        <v>334</v>
      </c>
      <c r="C99" s="121" t="s">
        <v>695</v>
      </c>
      <c r="D99" s="169"/>
      <c r="E99" s="138"/>
      <c r="F99" s="170"/>
    </row>
    <row r="100" spans="1:6" x14ac:dyDescent="0.3">
      <c r="A100" s="126"/>
      <c r="B100" s="126"/>
      <c r="C100" s="127" t="s">
        <v>136</v>
      </c>
      <c r="D100" s="172" t="s">
        <v>334</v>
      </c>
      <c r="E100" s="173" t="s">
        <v>334</v>
      </c>
      <c r="F100" s="174">
        <f>SUM(F97:F99)</f>
        <v>0</v>
      </c>
    </row>
    <row r="101" spans="1:6" x14ac:dyDescent="0.3">
      <c r="A101" s="110" t="s">
        <v>263</v>
      </c>
      <c r="B101" s="110" t="s">
        <v>334</v>
      </c>
      <c r="C101" s="111" t="s">
        <v>131</v>
      </c>
      <c r="D101" s="163"/>
      <c r="E101" s="164"/>
      <c r="F101" s="165"/>
    </row>
    <row r="102" spans="1:6" x14ac:dyDescent="0.3">
      <c r="A102" s="115" t="s">
        <v>696</v>
      </c>
      <c r="B102" s="115" t="s">
        <v>334</v>
      </c>
      <c r="C102" s="116" t="s">
        <v>697</v>
      </c>
      <c r="D102" s="166"/>
      <c r="E102" s="167"/>
      <c r="F102" s="168"/>
    </row>
    <row r="103" spans="1:6" x14ac:dyDescent="0.3">
      <c r="A103" s="120"/>
      <c r="B103" s="120"/>
      <c r="C103" s="121"/>
      <c r="D103" s="169"/>
      <c r="E103" s="138"/>
      <c r="F103" s="170"/>
    </row>
    <row r="104" spans="1:6" ht="70" x14ac:dyDescent="0.3">
      <c r="A104" s="120"/>
      <c r="B104" s="120" t="s">
        <v>698</v>
      </c>
      <c r="C104" s="121" t="s">
        <v>699</v>
      </c>
      <c r="D104" s="169"/>
      <c r="E104" s="138"/>
      <c r="F104" s="170"/>
    </row>
    <row r="105" spans="1:6" x14ac:dyDescent="0.3">
      <c r="A105" s="120"/>
      <c r="B105" s="120"/>
      <c r="C105" s="121" t="s">
        <v>334</v>
      </c>
      <c r="D105" s="169"/>
      <c r="E105" s="138"/>
      <c r="F105" s="170"/>
    </row>
    <row r="106" spans="1:6" x14ac:dyDescent="0.3">
      <c r="A106" s="120"/>
      <c r="B106" s="120"/>
      <c r="C106" s="121" t="s">
        <v>700</v>
      </c>
      <c r="D106" s="169"/>
      <c r="E106" s="138"/>
      <c r="F106" s="170"/>
    </row>
    <row r="107" spans="1:6" x14ac:dyDescent="0.3">
      <c r="A107" s="120"/>
      <c r="B107" s="120"/>
      <c r="C107" s="121" t="s">
        <v>334</v>
      </c>
      <c r="D107" s="169"/>
      <c r="E107" s="138"/>
      <c r="F107" s="170"/>
    </row>
    <row r="108" spans="1:6" x14ac:dyDescent="0.3">
      <c r="A108" s="120" t="s">
        <v>334</v>
      </c>
      <c r="B108" s="120" t="s">
        <v>334</v>
      </c>
      <c r="C108" s="121" t="s">
        <v>213</v>
      </c>
      <c r="D108" s="169">
        <v>5</v>
      </c>
      <c r="E108" s="138"/>
      <c r="F108" s="171">
        <f>D108*E108</f>
        <v>0</v>
      </c>
    </row>
    <row r="109" spans="1:6" x14ac:dyDescent="0.3">
      <c r="A109" s="126"/>
      <c r="B109" s="126"/>
      <c r="C109" s="127" t="s">
        <v>112</v>
      </c>
      <c r="D109" s="172" t="s">
        <v>334</v>
      </c>
      <c r="E109" s="173" t="s">
        <v>334</v>
      </c>
      <c r="F109" s="174">
        <f>SUM(F101:F108)</f>
        <v>0</v>
      </c>
    </row>
    <row r="110" spans="1:6" x14ac:dyDescent="0.3">
      <c r="A110" s="110" t="s">
        <v>107</v>
      </c>
      <c r="B110" s="110" t="s">
        <v>334</v>
      </c>
      <c r="C110" s="111" t="s">
        <v>204</v>
      </c>
      <c r="D110" s="163"/>
      <c r="E110" s="164"/>
      <c r="F110" s="165"/>
    </row>
    <row r="111" spans="1:6" x14ac:dyDescent="0.3">
      <c r="A111" s="115" t="s">
        <v>7</v>
      </c>
      <c r="B111" s="115" t="s">
        <v>334</v>
      </c>
      <c r="C111" s="116" t="s">
        <v>32</v>
      </c>
      <c r="D111" s="166"/>
      <c r="E111" s="167"/>
      <c r="F111" s="168"/>
    </row>
    <row r="112" spans="1:6" x14ac:dyDescent="0.3">
      <c r="A112" s="120"/>
      <c r="B112" s="120"/>
      <c r="C112" s="121"/>
      <c r="D112" s="169"/>
      <c r="E112" s="138"/>
      <c r="F112" s="170"/>
    </row>
    <row r="113" spans="1:6" x14ac:dyDescent="0.3">
      <c r="A113" s="120"/>
      <c r="B113" s="120" t="s">
        <v>205</v>
      </c>
      <c r="C113" s="121" t="s">
        <v>302</v>
      </c>
      <c r="D113" s="169"/>
      <c r="E113" s="138"/>
      <c r="F113" s="170"/>
    </row>
    <row r="114" spans="1:6" x14ac:dyDescent="0.3">
      <c r="A114" s="120"/>
      <c r="B114" s="120"/>
      <c r="C114" s="121" t="s">
        <v>334</v>
      </c>
      <c r="D114" s="169"/>
      <c r="E114" s="138"/>
      <c r="F114" s="170"/>
    </row>
    <row r="115" spans="1:6" x14ac:dyDescent="0.3">
      <c r="A115" s="120"/>
      <c r="B115" s="120"/>
      <c r="C115" s="121" t="s">
        <v>701</v>
      </c>
      <c r="D115" s="169"/>
      <c r="E115" s="138"/>
      <c r="F115" s="170"/>
    </row>
    <row r="116" spans="1:6" x14ac:dyDescent="0.3">
      <c r="A116" s="120"/>
      <c r="B116" s="120"/>
      <c r="C116" s="121" t="s">
        <v>702</v>
      </c>
      <c r="D116" s="169"/>
      <c r="E116" s="138"/>
      <c r="F116" s="170"/>
    </row>
    <row r="117" spans="1:6" x14ac:dyDescent="0.3">
      <c r="A117" s="120"/>
      <c r="B117" s="120"/>
      <c r="C117" s="121" t="s">
        <v>334</v>
      </c>
      <c r="D117" s="169"/>
      <c r="E117" s="138"/>
      <c r="F117" s="170"/>
    </row>
    <row r="118" spans="1:6" x14ac:dyDescent="0.3">
      <c r="A118" s="120" t="s">
        <v>334</v>
      </c>
      <c r="B118" s="120" t="s">
        <v>334</v>
      </c>
      <c r="C118" s="121" t="s">
        <v>139</v>
      </c>
      <c r="D118" s="169">
        <v>10.8</v>
      </c>
      <c r="E118" s="138"/>
      <c r="F118" s="171">
        <f>D118*E118</f>
        <v>0</v>
      </c>
    </row>
    <row r="119" spans="1:6" x14ac:dyDescent="0.3">
      <c r="A119" s="120"/>
      <c r="B119" s="120"/>
      <c r="C119" s="121"/>
      <c r="D119" s="169"/>
      <c r="E119" s="138"/>
      <c r="F119" s="170"/>
    </row>
    <row r="120" spans="1:6" x14ac:dyDescent="0.3">
      <c r="A120" s="120"/>
      <c r="B120" s="120" t="s">
        <v>667</v>
      </c>
      <c r="C120" s="121" t="s">
        <v>703</v>
      </c>
      <c r="D120" s="169"/>
      <c r="E120" s="138"/>
      <c r="F120" s="170"/>
    </row>
    <row r="121" spans="1:6" x14ac:dyDescent="0.3">
      <c r="A121" s="120"/>
      <c r="B121" s="120"/>
      <c r="C121" s="121" t="s">
        <v>334</v>
      </c>
      <c r="D121" s="169"/>
      <c r="E121" s="138"/>
      <c r="F121" s="170"/>
    </row>
    <row r="122" spans="1:6" x14ac:dyDescent="0.3">
      <c r="A122" s="120"/>
      <c r="B122" s="120"/>
      <c r="C122" s="121" t="s">
        <v>704</v>
      </c>
      <c r="D122" s="169"/>
      <c r="E122" s="138"/>
      <c r="F122" s="170"/>
    </row>
    <row r="123" spans="1:6" x14ac:dyDescent="0.3">
      <c r="A123" s="120"/>
      <c r="B123" s="120"/>
      <c r="C123" s="121" t="s">
        <v>705</v>
      </c>
      <c r="D123" s="169"/>
      <c r="E123" s="138"/>
      <c r="F123" s="170"/>
    </row>
    <row r="124" spans="1:6" x14ac:dyDescent="0.3">
      <c r="A124" s="120"/>
      <c r="B124" s="120"/>
      <c r="C124" s="121" t="s">
        <v>334</v>
      </c>
      <c r="D124" s="169"/>
      <c r="E124" s="138"/>
      <c r="F124" s="170"/>
    </row>
    <row r="125" spans="1:6" x14ac:dyDescent="0.3">
      <c r="A125" s="120" t="s">
        <v>334</v>
      </c>
      <c r="B125" s="120" t="s">
        <v>334</v>
      </c>
      <c r="C125" s="121" t="s">
        <v>139</v>
      </c>
      <c r="D125" s="169">
        <v>19.099999999999998</v>
      </c>
      <c r="E125" s="138"/>
      <c r="F125" s="171">
        <f>D125*E125</f>
        <v>0</v>
      </c>
    </row>
    <row r="126" spans="1:6" x14ac:dyDescent="0.3">
      <c r="A126" s="120"/>
      <c r="B126" s="120"/>
      <c r="C126" s="121"/>
      <c r="D126" s="169"/>
      <c r="E126" s="138"/>
      <c r="F126" s="170"/>
    </row>
    <row r="127" spans="1:6" ht="28" x14ac:dyDescent="0.3">
      <c r="A127" s="120"/>
      <c r="B127" s="120" t="s">
        <v>706</v>
      </c>
      <c r="C127" s="121" t="s">
        <v>707</v>
      </c>
      <c r="D127" s="169"/>
      <c r="E127" s="138"/>
      <c r="F127" s="170"/>
    </row>
    <row r="128" spans="1:6" x14ac:dyDescent="0.3">
      <c r="A128" s="120"/>
      <c r="B128" s="120"/>
      <c r="C128" s="121" t="s">
        <v>334</v>
      </c>
      <c r="D128" s="169"/>
      <c r="E128" s="138"/>
      <c r="F128" s="170"/>
    </row>
    <row r="129" spans="1:6" x14ac:dyDescent="0.3">
      <c r="A129" s="120"/>
      <c r="B129" s="120"/>
      <c r="C129" s="121" t="s">
        <v>708</v>
      </c>
      <c r="D129" s="169"/>
      <c r="E129" s="138"/>
      <c r="F129" s="170"/>
    </row>
    <row r="130" spans="1:6" x14ac:dyDescent="0.3">
      <c r="A130" s="120"/>
      <c r="B130" s="120"/>
      <c r="C130" s="121" t="s">
        <v>709</v>
      </c>
      <c r="D130" s="169"/>
      <c r="E130" s="138"/>
      <c r="F130" s="170"/>
    </row>
    <row r="131" spans="1:6" x14ac:dyDescent="0.3">
      <c r="A131" s="120"/>
      <c r="B131" s="120"/>
      <c r="C131" s="121" t="s">
        <v>334</v>
      </c>
      <c r="D131" s="169"/>
      <c r="E131" s="138"/>
      <c r="F131" s="170"/>
    </row>
    <row r="132" spans="1:6" x14ac:dyDescent="0.3">
      <c r="A132" s="120" t="s">
        <v>334</v>
      </c>
      <c r="B132" s="120" t="s">
        <v>334</v>
      </c>
      <c r="C132" s="121" t="s">
        <v>139</v>
      </c>
      <c r="D132" s="169">
        <v>2.7</v>
      </c>
      <c r="E132" s="138"/>
      <c r="F132" s="171">
        <f>D132*E132</f>
        <v>0</v>
      </c>
    </row>
    <row r="133" spans="1:6" x14ac:dyDescent="0.3">
      <c r="A133" s="120"/>
      <c r="B133" s="120"/>
      <c r="C133" s="121"/>
      <c r="D133" s="169"/>
      <c r="E133" s="138"/>
      <c r="F133" s="170"/>
    </row>
    <row r="134" spans="1:6" ht="28" x14ac:dyDescent="0.3">
      <c r="A134" s="120"/>
      <c r="B134" s="120" t="s">
        <v>710</v>
      </c>
      <c r="C134" s="121" t="s">
        <v>711</v>
      </c>
      <c r="D134" s="169"/>
      <c r="E134" s="138"/>
      <c r="F134" s="170"/>
    </row>
    <row r="135" spans="1:6" x14ac:dyDescent="0.3">
      <c r="A135" s="120"/>
      <c r="B135" s="120"/>
      <c r="C135" s="121" t="s">
        <v>334</v>
      </c>
      <c r="D135" s="169"/>
      <c r="E135" s="138"/>
      <c r="F135" s="170"/>
    </row>
    <row r="136" spans="1:6" x14ac:dyDescent="0.3">
      <c r="A136" s="120"/>
      <c r="B136" s="120"/>
      <c r="C136" s="121" t="s">
        <v>712</v>
      </c>
      <c r="D136" s="169"/>
      <c r="E136" s="138"/>
      <c r="F136" s="170"/>
    </row>
    <row r="137" spans="1:6" x14ac:dyDescent="0.3">
      <c r="A137" s="120"/>
      <c r="B137" s="120"/>
      <c r="C137" s="121" t="s">
        <v>713</v>
      </c>
      <c r="D137" s="169"/>
      <c r="E137" s="138"/>
      <c r="F137" s="170"/>
    </row>
    <row r="138" spans="1:6" x14ac:dyDescent="0.3">
      <c r="A138" s="120"/>
      <c r="B138" s="120"/>
      <c r="C138" s="121" t="s">
        <v>334</v>
      </c>
      <c r="D138" s="169"/>
      <c r="E138" s="138"/>
      <c r="F138" s="170"/>
    </row>
    <row r="139" spans="1:6" x14ac:dyDescent="0.3">
      <c r="A139" s="120" t="s">
        <v>334</v>
      </c>
      <c r="B139" s="120" t="s">
        <v>334</v>
      </c>
      <c r="C139" s="121" t="s">
        <v>139</v>
      </c>
      <c r="D139" s="169">
        <v>59.2</v>
      </c>
      <c r="E139" s="138"/>
      <c r="F139" s="171">
        <f>D139*E139</f>
        <v>0</v>
      </c>
    </row>
    <row r="140" spans="1:6" x14ac:dyDescent="0.3">
      <c r="A140" s="120"/>
      <c r="B140" s="120"/>
      <c r="C140" s="121"/>
      <c r="D140" s="169"/>
      <c r="E140" s="138"/>
      <c r="F140" s="170"/>
    </row>
    <row r="141" spans="1:6" ht="28" x14ac:dyDescent="0.3">
      <c r="A141" s="120"/>
      <c r="B141" s="120" t="s">
        <v>714</v>
      </c>
      <c r="C141" s="121" t="s">
        <v>715</v>
      </c>
      <c r="D141" s="169"/>
      <c r="E141" s="138"/>
      <c r="F141" s="170"/>
    </row>
    <row r="142" spans="1:6" x14ac:dyDescent="0.3">
      <c r="A142" s="120"/>
      <c r="B142" s="120"/>
      <c r="C142" s="121" t="s">
        <v>334</v>
      </c>
      <c r="D142" s="169"/>
      <c r="E142" s="138"/>
      <c r="F142" s="170"/>
    </row>
    <row r="143" spans="1:6" x14ac:dyDescent="0.3">
      <c r="A143" s="120"/>
      <c r="B143" s="120"/>
      <c r="C143" s="121" t="s">
        <v>716</v>
      </c>
      <c r="D143" s="169"/>
      <c r="E143" s="138"/>
      <c r="F143" s="170"/>
    </row>
    <row r="144" spans="1:6" x14ac:dyDescent="0.3">
      <c r="A144" s="120"/>
      <c r="B144" s="120"/>
      <c r="C144" s="121" t="s">
        <v>717</v>
      </c>
      <c r="D144" s="169"/>
      <c r="E144" s="138"/>
      <c r="F144" s="170"/>
    </row>
    <row r="145" spans="1:6" x14ac:dyDescent="0.3">
      <c r="A145" s="120"/>
      <c r="B145" s="120"/>
      <c r="C145" s="121" t="s">
        <v>334</v>
      </c>
      <c r="D145" s="169"/>
      <c r="E145" s="138"/>
      <c r="F145" s="170"/>
    </row>
    <row r="146" spans="1:6" x14ac:dyDescent="0.3">
      <c r="A146" s="120" t="s">
        <v>334</v>
      </c>
      <c r="B146" s="120" t="s">
        <v>334</v>
      </c>
      <c r="C146" s="121" t="s">
        <v>139</v>
      </c>
      <c r="D146" s="169">
        <v>1.6</v>
      </c>
      <c r="E146" s="138"/>
      <c r="F146" s="171">
        <f>D146*E146</f>
        <v>0</v>
      </c>
    </row>
    <row r="147" spans="1:6" x14ac:dyDescent="0.3">
      <c r="A147" s="115" t="s">
        <v>244</v>
      </c>
      <c r="B147" s="115" t="s">
        <v>334</v>
      </c>
      <c r="C147" s="116" t="s">
        <v>62</v>
      </c>
      <c r="D147" s="166"/>
      <c r="E147" s="167"/>
      <c r="F147" s="168"/>
    </row>
    <row r="148" spans="1:6" x14ac:dyDescent="0.3">
      <c r="A148" s="120"/>
      <c r="B148" s="120"/>
      <c r="C148" s="121"/>
      <c r="D148" s="169"/>
      <c r="E148" s="138"/>
      <c r="F148" s="170"/>
    </row>
    <row r="149" spans="1:6" ht="28" x14ac:dyDescent="0.3">
      <c r="A149" s="120"/>
      <c r="B149" s="120" t="s">
        <v>255</v>
      </c>
      <c r="C149" s="121" t="s">
        <v>149</v>
      </c>
      <c r="D149" s="169"/>
      <c r="E149" s="138"/>
      <c r="F149" s="170"/>
    </row>
    <row r="150" spans="1:6" x14ac:dyDescent="0.3">
      <c r="A150" s="120" t="s">
        <v>334</v>
      </c>
      <c r="B150" s="120" t="s">
        <v>334</v>
      </c>
      <c r="C150" s="121" t="s">
        <v>202</v>
      </c>
      <c r="D150" s="169">
        <v>100</v>
      </c>
      <c r="E150" s="138"/>
      <c r="F150" s="171">
        <f>D150*E150</f>
        <v>0</v>
      </c>
    </row>
    <row r="151" spans="1:6" x14ac:dyDescent="0.3">
      <c r="A151" s="120"/>
      <c r="B151" s="120"/>
      <c r="C151" s="121"/>
      <c r="D151" s="169"/>
      <c r="E151" s="138"/>
      <c r="F151" s="170"/>
    </row>
    <row r="152" spans="1:6" ht="42" x14ac:dyDescent="0.3">
      <c r="A152" s="120"/>
      <c r="B152" s="120" t="s">
        <v>300</v>
      </c>
      <c r="C152" s="121" t="s">
        <v>182</v>
      </c>
      <c r="D152" s="169"/>
      <c r="E152" s="138"/>
      <c r="F152" s="170"/>
    </row>
    <row r="153" spans="1:6" x14ac:dyDescent="0.3">
      <c r="A153" s="120" t="s">
        <v>334</v>
      </c>
      <c r="B153" s="120" t="s">
        <v>334</v>
      </c>
      <c r="C153" s="121" t="s">
        <v>202</v>
      </c>
      <c r="D153" s="169">
        <v>810</v>
      </c>
      <c r="E153" s="138"/>
      <c r="F153" s="171">
        <f>D153*E153</f>
        <v>0</v>
      </c>
    </row>
    <row r="154" spans="1:6" x14ac:dyDescent="0.3">
      <c r="A154" s="120"/>
      <c r="B154" s="120"/>
      <c r="C154" s="121"/>
      <c r="D154" s="169"/>
      <c r="E154" s="138"/>
      <c r="F154" s="170"/>
    </row>
    <row r="155" spans="1:6" ht="42" x14ac:dyDescent="0.3">
      <c r="A155" s="120"/>
      <c r="B155" s="120" t="s">
        <v>218</v>
      </c>
      <c r="C155" s="121" t="s">
        <v>181</v>
      </c>
      <c r="D155" s="169"/>
      <c r="E155" s="138"/>
      <c r="F155" s="170"/>
    </row>
    <row r="156" spans="1:6" x14ac:dyDescent="0.3">
      <c r="A156" s="120" t="s">
        <v>334</v>
      </c>
      <c r="B156" s="120" t="s">
        <v>334</v>
      </c>
      <c r="C156" s="121" t="s">
        <v>202</v>
      </c>
      <c r="D156" s="169">
        <v>110</v>
      </c>
      <c r="E156" s="138"/>
      <c r="F156" s="171">
        <f>D156*E156</f>
        <v>0</v>
      </c>
    </row>
    <row r="157" spans="1:6" x14ac:dyDescent="0.3">
      <c r="A157" s="120"/>
      <c r="B157" s="120"/>
      <c r="C157" s="121"/>
      <c r="D157" s="169"/>
      <c r="E157" s="138"/>
      <c r="F157" s="170"/>
    </row>
    <row r="158" spans="1:6" ht="42" x14ac:dyDescent="0.3">
      <c r="A158" s="120"/>
      <c r="B158" s="120" t="s">
        <v>172</v>
      </c>
      <c r="C158" s="121" t="s">
        <v>718</v>
      </c>
      <c r="D158" s="169"/>
      <c r="E158" s="138"/>
      <c r="F158" s="170"/>
    </row>
    <row r="159" spans="1:6" x14ac:dyDescent="0.3">
      <c r="A159" s="120" t="s">
        <v>334</v>
      </c>
      <c r="B159" s="120" t="s">
        <v>334</v>
      </c>
      <c r="C159" s="121" t="s">
        <v>202</v>
      </c>
      <c r="D159" s="169">
        <v>650</v>
      </c>
      <c r="E159" s="138"/>
      <c r="F159" s="171">
        <f>D159*E159</f>
        <v>0</v>
      </c>
    </row>
    <row r="160" spans="1:6" x14ac:dyDescent="0.3">
      <c r="A160" s="115" t="s">
        <v>63</v>
      </c>
      <c r="B160" s="115" t="s">
        <v>334</v>
      </c>
      <c r="C160" s="116" t="s">
        <v>10</v>
      </c>
      <c r="D160" s="166"/>
      <c r="E160" s="167"/>
      <c r="F160" s="168"/>
    </row>
    <row r="161" spans="1:6" x14ac:dyDescent="0.3">
      <c r="A161" s="120"/>
      <c r="B161" s="120"/>
      <c r="C161" s="121"/>
      <c r="D161" s="169"/>
      <c r="E161" s="138"/>
      <c r="F161" s="170"/>
    </row>
    <row r="162" spans="1:6" ht="28" x14ac:dyDescent="0.3">
      <c r="A162" s="120"/>
      <c r="B162" s="120" t="s">
        <v>249</v>
      </c>
      <c r="C162" s="121" t="s">
        <v>719</v>
      </c>
      <c r="D162" s="169"/>
      <c r="E162" s="138"/>
      <c r="F162" s="170"/>
    </row>
    <row r="163" spans="1:6" x14ac:dyDescent="0.3">
      <c r="A163" s="120"/>
      <c r="B163" s="120"/>
      <c r="C163" s="121" t="s">
        <v>334</v>
      </c>
      <c r="D163" s="169"/>
      <c r="E163" s="138"/>
      <c r="F163" s="170"/>
    </row>
    <row r="164" spans="1:6" x14ac:dyDescent="0.3">
      <c r="A164" s="120"/>
      <c r="B164" s="120"/>
      <c r="C164" s="121" t="s">
        <v>720</v>
      </c>
      <c r="D164" s="169"/>
      <c r="E164" s="138"/>
      <c r="F164" s="170"/>
    </row>
    <row r="165" spans="1:6" x14ac:dyDescent="0.3">
      <c r="A165" s="120"/>
      <c r="B165" s="120"/>
      <c r="C165" s="121" t="s">
        <v>721</v>
      </c>
      <c r="D165" s="169"/>
      <c r="E165" s="138"/>
      <c r="F165" s="170"/>
    </row>
    <row r="166" spans="1:6" x14ac:dyDescent="0.3">
      <c r="A166" s="120"/>
      <c r="B166" s="120"/>
      <c r="C166" s="121" t="s">
        <v>722</v>
      </c>
      <c r="D166" s="169"/>
      <c r="E166" s="138"/>
      <c r="F166" s="170"/>
    </row>
    <row r="167" spans="1:6" x14ac:dyDescent="0.3">
      <c r="A167" s="120"/>
      <c r="B167" s="120"/>
      <c r="C167" s="121" t="s">
        <v>334</v>
      </c>
      <c r="D167" s="169"/>
      <c r="E167" s="138"/>
      <c r="F167" s="170"/>
    </row>
    <row r="168" spans="1:6" x14ac:dyDescent="0.3">
      <c r="A168" s="120" t="s">
        <v>334</v>
      </c>
      <c r="B168" s="120" t="s">
        <v>334</v>
      </c>
      <c r="C168" s="121" t="s">
        <v>327</v>
      </c>
      <c r="D168" s="169">
        <v>4.8999999999999995</v>
      </c>
      <c r="E168" s="138"/>
      <c r="F168" s="171">
        <f>D168*E168</f>
        <v>0</v>
      </c>
    </row>
    <row r="169" spans="1:6" x14ac:dyDescent="0.3">
      <c r="A169" s="120"/>
      <c r="B169" s="120"/>
      <c r="C169" s="121"/>
      <c r="D169" s="169"/>
      <c r="E169" s="138"/>
      <c r="F169" s="170"/>
    </row>
    <row r="170" spans="1:6" ht="28" x14ac:dyDescent="0.3">
      <c r="A170" s="120"/>
      <c r="B170" s="120" t="s">
        <v>723</v>
      </c>
      <c r="C170" s="121" t="s">
        <v>724</v>
      </c>
      <c r="D170" s="169"/>
      <c r="E170" s="138"/>
      <c r="F170" s="170"/>
    </row>
    <row r="171" spans="1:6" x14ac:dyDescent="0.3">
      <c r="A171" s="120"/>
      <c r="B171" s="120"/>
      <c r="C171" s="121" t="s">
        <v>334</v>
      </c>
      <c r="D171" s="169"/>
      <c r="E171" s="138"/>
      <c r="F171" s="170"/>
    </row>
    <row r="172" spans="1:6" x14ac:dyDescent="0.3">
      <c r="A172" s="120"/>
      <c r="B172" s="120"/>
      <c r="C172" s="121" t="s">
        <v>725</v>
      </c>
      <c r="D172" s="169"/>
      <c r="E172" s="138"/>
      <c r="F172" s="170"/>
    </row>
    <row r="173" spans="1:6" x14ac:dyDescent="0.3">
      <c r="A173" s="120"/>
      <c r="B173" s="120"/>
      <c r="C173" s="121" t="s">
        <v>334</v>
      </c>
      <c r="D173" s="169"/>
      <c r="E173" s="138"/>
      <c r="F173" s="170"/>
    </row>
    <row r="174" spans="1:6" x14ac:dyDescent="0.3">
      <c r="A174" s="120" t="s">
        <v>334</v>
      </c>
      <c r="B174" s="120" t="s">
        <v>334</v>
      </c>
      <c r="C174" s="121" t="s">
        <v>327</v>
      </c>
      <c r="D174" s="169">
        <v>1.6</v>
      </c>
      <c r="E174" s="138"/>
      <c r="F174" s="171">
        <f>D174*E174</f>
        <v>0</v>
      </c>
    </row>
    <row r="175" spans="1:6" x14ac:dyDescent="0.3">
      <c r="A175" s="120"/>
      <c r="B175" s="120"/>
      <c r="C175" s="121"/>
      <c r="D175" s="169"/>
      <c r="E175" s="138"/>
      <c r="F175" s="170"/>
    </row>
    <row r="176" spans="1:6" ht="28" x14ac:dyDescent="0.3">
      <c r="A176" s="120"/>
      <c r="B176" s="120" t="s">
        <v>309</v>
      </c>
      <c r="C176" s="121" t="s">
        <v>726</v>
      </c>
      <c r="D176" s="169"/>
      <c r="E176" s="138"/>
      <c r="F176" s="170"/>
    </row>
    <row r="177" spans="1:6" x14ac:dyDescent="0.3">
      <c r="A177" s="120"/>
      <c r="B177" s="120"/>
      <c r="C177" s="121" t="s">
        <v>334</v>
      </c>
      <c r="D177" s="169"/>
      <c r="E177" s="138"/>
      <c r="F177" s="170"/>
    </row>
    <row r="178" spans="1:6" x14ac:dyDescent="0.3">
      <c r="A178" s="120"/>
      <c r="B178" s="120"/>
      <c r="C178" s="121" t="s">
        <v>727</v>
      </c>
      <c r="D178" s="169"/>
      <c r="E178" s="138"/>
      <c r="F178" s="170"/>
    </row>
    <row r="179" spans="1:6" x14ac:dyDescent="0.3">
      <c r="A179" s="120"/>
      <c r="B179" s="120"/>
      <c r="C179" s="121" t="s">
        <v>334</v>
      </c>
      <c r="D179" s="169"/>
      <c r="E179" s="138"/>
      <c r="F179" s="170"/>
    </row>
    <row r="180" spans="1:6" x14ac:dyDescent="0.3">
      <c r="A180" s="120" t="s">
        <v>334</v>
      </c>
      <c r="B180" s="120" t="s">
        <v>334</v>
      </c>
      <c r="C180" s="121" t="s">
        <v>327</v>
      </c>
      <c r="D180" s="169">
        <v>2.4</v>
      </c>
      <c r="E180" s="138"/>
      <c r="F180" s="171">
        <f>D180*E180</f>
        <v>0</v>
      </c>
    </row>
    <row r="181" spans="1:6" x14ac:dyDescent="0.3">
      <c r="A181" s="120"/>
      <c r="B181" s="120"/>
      <c r="C181" s="121"/>
      <c r="D181" s="169"/>
      <c r="E181" s="138"/>
      <c r="F181" s="170"/>
    </row>
    <row r="182" spans="1:6" ht="42" x14ac:dyDescent="0.3">
      <c r="A182" s="120"/>
      <c r="B182" s="120" t="s">
        <v>290</v>
      </c>
      <c r="C182" s="121" t="s">
        <v>728</v>
      </c>
      <c r="D182" s="169"/>
      <c r="E182" s="138"/>
      <c r="F182" s="170"/>
    </row>
    <row r="183" spans="1:6" x14ac:dyDescent="0.3">
      <c r="A183" s="120"/>
      <c r="B183" s="120"/>
      <c r="C183" s="121" t="s">
        <v>334</v>
      </c>
      <c r="D183" s="169"/>
      <c r="E183" s="138"/>
      <c r="F183" s="170"/>
    </row>
    <row r="184" spans="1:6" x14ac:dyDescent="0.3">
      <c r="A184" s="120"/>
      <c r="B184" s="120"/>
      <c r="C184" s="121" t="s">
        <v>729</v>
      </c>
      <c r="D184" s="169"/>
      <c r="E184" s="138"/>
      <c r="F184" s="170"/>
    </row>
    <row r="185" spans="1:6" x14ac:dyDescent="0.3">
      <c r="A185" s="120"/>
      <c r="B185" s="120"/>
      <c r="C185" s="121" t="s">
        <v>730</v>
      </c>
      <c r="D185" s="169"/>
      <c r="E185" s="138"/>
      <c r="F185" s="170"/>
    </row>
    <row r="186" spans="1:6" x14ac:dyDescent="0.3">
      <c r="A186" s="120"/>
      <c r="B186" s="120"/>
      <c r="C186" s="121" t="s">
        <v>731</v>
      </c>
      <c r="D186" s="169"/>
      <c r="E186" s="138"/>
      <c r="F186" s="170"/>
    </row>
    <row r="187" spans="1:6" x14ac:dyDescent="0.3">
      <c r="A187" s="120"/>
      <c r="B187" s="120"/>
      <c r="C187" s="121" t="s">
        <v>334</v>
      </c>
      <c r="D187" s="169"/>
      <c r="E187" s="138"/>
      <c r="F187" s="170"/>
    </row>
    <row r="188" spans="1:6" x14ac:dyDescent="0.3">
      <c r="A188" s="120" t="s">
        <v>334</v>
      </c>
      <c r="B188" s="120" t="s">
        <v>334</v>
      </c>
      <c r="C188" s="121" t="s">
        <v>327</v>
      </c>
      <c r="D188" s="169">
        <v>10.8</v>
      </c>
      <c r="E188" s="138"/>
      <c r="F188" s="171">
        <f>D188*E188</f>
        <v>0</v>
      </c>
    </row>
    <row r="189" spans="1:6" x14ac:dyDescent="0.3">
      <c r="A189" s="115" t="s">
        <v>187</v>
      </c>
      <c r="B189" s="115" t="s">
        <v>334</v>
      </c>
      <c r="C189" s="116" t="s">
        <v>304</v>
      </c>
      <c r="D189" s="166"/>
      <c r="E189" s="167"/>
      <c r="F189" s="168"/>
    </row>
    <row r="190" spans="1:6" x14ac:dyDescent="0.3">
      <c r="A190" s="120"/>
      <c r="B190" s="120"/>
      <c r="C190" s="121"/>
      <c r="D190" s="169"/>
      <c r="E190" s="138"/>
      <c r="F190" s="170"/>
    </row>
    <row r="191" spans="1:6" ht="56" x14ac:dyDescent="0.3">
      <c r="A191" s="120"/>
      <c r="B191" s="120" t="s">
        <v>116</v>
      </c>
      <c r="C191" s="121" t="s">
        <v>732</v>
      </c>
      <c r="D191" s="169"/>
      <c r="E191" s="138"/>
      <c r="F191" s="170"/>
    </row>
    <row r="192" spans="1:6" x14ac:dyDescent="0.3">
      <c r="A192" s="120"/>
      <c r="B192" s="120"/>
      <c r="C192" s="121" t="s">
        <v>334</v>
      </c>
      <c r="D192" s="169"/>
      <c r="E192" s="138"/>
      <c r="F192" s="170"/>
    </row>
    <row r="193" spans="1:6" x14ac:dyDescent="0.3">
      <c r="A193" s="120"/>
      <c r="B193" s="120"/>
      <c r="C193" s="121" t="s">
        <v>733</v>
      </c>
      <c r="D193" s="169"/>
      <c r="E193" s="138"/>
      <c r="F193" s="170"/>
    </row>
    <row r="194" spans="1:6" x14ac:dyDescent="0.3">
      <c r="A194" s="120"/>
      <c r="B194" s="120"/>
      <c r="C194" s="121" t="s">
        <v>734</v>
      </c>
      <c r="D194" s="169"/>
      <c r="E194" s="138"/>
      <c r="F194" s="170"/>
    </row>
    <row r="195" spans="1:6" x14ac:dyDescent="0.3">
      <c r="A195" s="120"/>
      <c r="B195" s="120"/>
      <c r="C195" s="121" t="s">
        <v>735</v>
      </c>
      <c r="D195" s="169"/>
      <c r="E195" s="138"/>
      <c r="F195" s="170"/>
    </row>
    <row r="196" spans="1:6" x14ac:dyDescent="0.3">
      <c r="A196" s="120"/>
      <c r="B196" s="120"/>
      <c r="C196" s="121" t="s">
        <v>736</v>
      </c>
      <c r="D196" s="169"/>
      <c r="E196" s="138"/>
      <c r="F196" s="170"/>
    </row>
    <row r="197" spans="1:6" x14ac:dyDescent="0.3">
      <c r="A197" s="120"/>
      <c r="B197" s="120"/>
      <c r="C197" s="121" t="s">
        <v>737</v>
      </c>
      <c r="D197" s="169"/>
      <c r="E197" s="138"/>
      <c r="F197" s="170"/>
    </row>
    <row r="198" spans="1:6" x14ac:dyDescent="0.3">
      <c r="A198" s="120"/>
      <c r="B198" s="120"/>
      <c r="C198" s="121" t="s">
        <v>334</v>
      </c>
      <c r="D198" s="169"/>
      <c r="E198" s="138"/>
      <c r="F198" s="170"/>
    </row>
    <row r="199" spans="1:6" x14ac:dyDescent="0.3">
      <c r="A199" s="120" t="s">
        <v>334</v>
      </c>
      <c r="B199" s="120" t="s">
        <v>334</v>
      </c>
      <c r="C199" s="121" t="s">
        <v>139</v>
      </c>
      <c r="D199" s="169">
        <v>44.9</v>
      </c>
      <c r="E199" s="138"/>
      <c r="F199" s="171">
        <f>D199*E199</f>
        <v>0</v>
      </c>
    </row>
    <row r="200" spans="1:6" x14ac:dyDescent="0.3">
      <c r="A200" s="115" t="s">
        <v>65</v>
      </c>
      <c r="B200" s="115" t="s">
        <v>334</v>
      </c>
      <c r="C200" s="116" t="s">
        <v>224</v>
      </c>
      <c r="D200" s="166"/>
      <c r="E200" s="167"/>
      <c r="F200" s="168"/>
    </row>
    <row r="201" spans="1:6" x14ac:dyDescent="0.3">
      <c r="A201" s="120" t="s">
        <v>283</v>
      </c>
      <c r="B201" s="120" t="s">
        <v>334</v>
      </c>
      <c r="C201" s="121" t="s">
        <v>79</v>
      </c>
      <c r="D201" s="169"/>
      <c r="E201" s="138"/>
      <c r="F201" s="170"/>
    </row>
    <row r="202" spans="1:6" x14ac:dyDescent="0.3">
      <c r="A202" s="120"/>
      <c r="B202" s="120"/>
      <c r="C202" s="121"/>
      <c r="D202" s="169"/>
      <c r="E202" s="138"/>
      <c r="F202" s="170"/>
    </row>
    <row r="203" spans="1:6" ht="28" x14ac:dyDescent="0.3">
      <c r="A203" s="120"/>
      <c r="B203" s="120" t="s">
        <v>54</v>
      </c>
      <c r="C203" s="121" t="s">
        <v>241</v>
      </c>
      <c r="D203" s="169"/>
      <c r="E203" s="138"/>
      <c r="F203" s="170"/>
    </row>
    <row r="204" spans="1:6" x14ac:dyDescent="0.3">
      <c r="A204" s="120"/>
      <c r="B204" s="120"/>
      <c r="C204" s="121" t="s">
        <v>334</v>
      </c>
      <c r="D204" s="169"/>
      <c r="E204" s="138"/>
      <c r="F204" s="170"/>
    </row>
    <row r="205" spans="1:6" ht="28" x14ac:dyDescent="0.3">
      <c r="A205" s="120"/>
      <c r="B205" s="120"/>
      <c r="C205" s="121" t="s">
        <v>738</v>
      </c>
      <c r="D205" s="169"/>
      <c r="E205" s="138"/>
      <c r="F205" s="170"/>
    </row>
    <row r="206" spans="1:6" x14ac:dyDescent="0.3">
      <c r="A206" s="120"/>
      <c r="B206" s="120"/>
      <c r="C206" s="121" t="s">
        <v>739</v>
      </c>
      <c r="D206" s="169"/>
      <c r="E206" s="138"/>
      <c r="F206" s="170"/>
    </row>
    <row r="207" spans="1:6" x14ac:dyDescent="0.3">
      <c r="A207" s="120"/>
      <c r="B207" s="120"/>
      <c r="C207" s="121" t="s">
        <v>334</v>
      </c>
      <c r="D207" s="169"/>
      <c r="E207" s="138"/>
      <c r="F207" s="170"/>
    </row>
    <row r="208" spans="1:6" x14ac:dyDescent="0.3">
      <c r="A208" s="120" t="s">
        <v>334</v>
      </c>
      <c r="B208" s="120" t="s">
        <v>334</v>
      </c>
      <c r="C208" s="121" t="s">
        <v>139</v>
      </c>
      <c r="D208" s="169">
        <v>17.2</v>
      </c>
      <c r="E208" s="138"/>
      <c r="F208" s="171">
        <f>D208*E208</f>
        <v>0</v>
      </c>
    </row>
    <row r="209" spans="1:6" x14ac:dyDescent="0.3">
      <c r="A209" s="120"/>
      <c r="B209" s="120"/>
      <c r="C209" s="121"/>
      <c r="D209" s="169"/>
      <c r="E209" s="138"/>
      <c r="F209" s="170"/>
    </row>
    <row r="210" spans="1:6" ht="42" x14ac:dyDescent="0.3">
      <c r="A210" s="120"/>
      <c r="B210" s="120" t="s">
        <v>229</v>
      </c>
      <c r="C210" s="121" t="s">
        <v>147</v>
      </c>
      <c r="D210" s="169"/>
      <c r="E210" s="138"/>
      <c r="F210" s="170"/>
    </row>
    <row r="211" spans="1:6" x14ac:dyDescent="0.3">
      <c r="A211" s="120" t="s">
        <v>334</v>
      </c>
      <c r="B211" s="120" t="s">
        <v>334</v>
      </c>
      <c r="C211" s="121" t="s">
        <v>139</v>
      </c>
      <c r="D211" s="169">
        <v>17.2</v>
      </c>
      <c r="E211" s="138"/>
      <c r="F211" s="171">
        <f>D211*E211</f>
        <v>0</v>
      </c>
    </row>
    <row r="212" spans="1:6" x14ac:dyDescent="0.3">
      <c r="A212" s="120"/>
      <c r="B212" s="120"/>
      <c r="C212" s="121"/>
      <c r="D212" s="169"/>
      <c r="E212" s="138"/>
      <c r="F212" s="170"/>
    </row>
    <row r="213" spans="1:6" ht="42" x14ac:dyDescent="0.3">
      <c r="A213" s="120"/>
      <c r="B213" s="120" t="s">
        <v>142</v>
      </c>
      <c r="C213" s="121" t="s">
        <v>177</v>
      </c>
      <c r="D213" s="169"/>
      <c r="E213" s="138"/>
      <c r="F213" s="170"/>
    </row>
    <row r="214" spans="1:6" x14ac:dyDescent="0.3">
      <c r="A214" s="120" t="s">
        <v>334</v>
      </c>
      <c r="B214" s="120" t="s">
        <v>334</v>
      </c>
      <c r="C214" s="121" t="s">
        <v>139</v>
      </c>
      <c r="D214" s="169">
        <v>17.2</v>
      </c>
      <c r="E214" s="138"/>
      <c r="F214" s="171">
        <f>D214*E214</f>
        <v>0</v>
      </c>
    </row>
    <row r="215" spans="1:6" x14ac:dyDescent="0.3">
      <c r="A215" s="120"/>
      <c r="B215" s="120"/>
      <c r="C215" s="121"/>
      <c r="D215" s="169"/>
      <c r="E215" s="138"/>
      <c r="F215" s="170"/>
    </row>
    <row r="216" spans="1:6" ht="42" x14ac:dyDescent="0.3">
      <c r="A216" s="120"/>
      <c r="B216" s="120" t="s">
        <v>52</v>
      </c>
      <c r="C216" s="121" t="s">
        <v>87</v>
      </c>
      <c r="D216" s="169"/>
      <c r="E216" s="138"/>
      <c r="F216" s="170"/>
    </row>
    <row r="217" spans="1:6" x14ac:dyDescent="0.3">
      <c r="A217" s="120" t="s">
        <v>334</v>
      </c>
      <c r="B217" s="120" t="s">
        <v>334</v>
      </c>
      <c r="C217" s="121" t="s">
        <v>139</v>
      </c>
      <c r="D217" s="169">
        <v>17.2</v>
      </c>
      <c r="E217" s="138"/>
      <c r="F217" s="171">
        <f>D217*E217</f>
        <v>0</v>
      </c>
    </row>
    <row r="218" spans="1:6" x14ac:dyDescent="0.3">
      <c r="A218" s="120"/>
      <c r="B218" s="120"/>
      <c r="C218" s="121"/>
      <c r="D218" s="169"/>
      <c r="E218" s="138"/>
      <c r="F218" s="170"/>
    </row>
    <row r="219" spans="1:6" ht="28" x14ac:dyDescent="0.3">
      <c r="A219" s="120"/>
      <c r="B219" s="120" t="s">
        <v>210</v>
      </c>
      <c r="C219" s="121" t="s">
        <v>117</v>
      </c>
      <c r="D219" s="169"/>
      <c r="E219" s="138"/>
      <c r="F219" s="170"/>
    </row>
    <row r="220" spans="1:6" x14ac:dyDescent="0.3">
      <c r="A220" s="120"/>
      <c r="B220" s="120"/>
      <c r="C220" s="121" t="s">
        <v>334</v>
      </c>
      <c r="D220" s="169"/>
      <c r="E220" s="138"/>
      <c r="F220" s="170"/>
    </row>
    <row r="221" spans="1:6" x14ac:dyDescent="0.3">
      <c r="A221" s="120"/>
      <c r="B221" s="120"/>
      <c r="C221" s="121" t="s">
        <v>739</v>
      </c>
      <c r="D221" s="169"/>
      <c r="E221" s="138"/>
      <c r="F221" s="170"/>
    </row>
    <row r="222" spans="1:6" x14ac:dyDescent="0.3">
      <c r="A222" s="120"/>
      <c r="B222" s="120"/>
      <c r="C222" s="121" t="s">
        <v>334</v>
      </c>
      <c r="D222" s="169"/>
      <c r="E222" s="138"/>
      <c r="F222" s="170"/>
    </row>
    <row r="223" spans="1:6" x14ac:dyDescent="0.3">
      <c r="A223" s="120" t="s">
        <v>334</v>
      </c>
      <c r="B223" s="120" t="s">
        <v>334</v>
      </c>
      <c r="C223" s="121" t="s">
        <v>139</v>
      </c>
      <c r="D223" s="169">
        <v>8</v>
      </c>
      <c r="E223" s="138"/>
      <c r="F223" s="171">
        <f>D223*E223</f>
        <v>0</v>
      </c>
    </row>
    <row r="224" spans="1:6" x14ac:dyDescent="0.3">
      <c r="A224" s="126"/>
      <c r="B224" s="126"/>
      <c r="C224" s="127" t="s">
        <v>297</v>
      </c>
      <c r="D224" s="172" t="s">
        <v>334</v>
      </c>
      <c r="E224" s="173"/>
      <c r="F224" s="174">
        <f>SUM(F110:F223)</f>
        <v>0</v>
      </c>
    </row>
    <row r="225" spans="1:6" x14ac:dyDescent="0.3">
      <c r="A225" s="110" t="s">
        <v>312</v>
      </c>
      <c r="B225" s="110" t="s">
        <v>334</v>
      </c>
      <c r="C225" s="111" t="s">
        <v>329</v>
      </c>
      <c r="D225" s="163"/>
      <c r="E225" s="164"/>
      <c r="F225" s="165"/>
    </row>
    <row r="226" spans="1:6" x14ac:dyDescent="0.3">
      <c r="A226" s="115" t="s">
        <v>125</v>
      </c>
      <c r="B226" s="115" t="s">
        <v>334</v>
      </c>
      <c r="C226" s="116" t="s">
        <v>171</v>
      </c>
      <c r="D226" s="166"/>
      <c r="E226" s="167"/>
      <c r="F226" s="168"/>
    </row>
    <row r="227" spans="1:6" x14ac:dyDescent="0.3">
      <c r="A227" s="120"/>
      <c r="B227" s="120"/>
      <c r="C227" s="121"/>
      <c r="D227" s="169"/>
      <c r="E227" s="138"/>
      <c r="F227" s="170"/>
    </row>
    <row r="228" spans="1:6" ht="56" x14ac:dyDescent="0.3">
      <c r="A228" s="120"/>
      <c r="B228" s="120" t="s">
        <v>74</v>
      </c>
      <c r="C228" s="121" t="s">
        <v>80</v>
      </c>
      <c r="D228" s="169"/>
      <c r="E228" s="138"/>
      <c r="F228" s="170"/>
    </row>
    <row r="229" spans="1:6" x14ac:dyDescent="0.3">
      <c r="A229" s="120"/>
      <c r="B229" s="120"/>
      <c r="C229" s="121" t="s">
        <v>334</v>
      </c>
      <c r="D229" s="169"/>
      <c r="E229" s="138"/>
      <c r="F229" s="170"/>
    </row>
    <row r="230" spans="1:6" x14ac:dyDescent="0.3">
      <c r="A230" s="120"/>
      <c r="B230" s="120"/>
      <c r="C230" s="121" t="s">
        <v>740</v>
      </c>
      <c r="D230" s="169"/>
      <c r="E230" s="138"/>
      <c r="F230" s="170"/>
    </row>
    <row r="231" spans="1:6" x14ac:dyDescent="0.3">
      <c r="A231" s="120"/>
      <c r="B231" s="120"/>
      <c r="C231" s="121" t="s">
        <v>334</v>
      </c>
      <c r="D231" s="169"/>
      <c r="E231" s="138"/>
      <c r="F231" s="170"/>
    </row>
    <row r="232" spans="1:6" x14ac:dyDescent="0.3">
      <c r="A232" s="120"/>
      <c r="B232" s="120"/>
      <c r="C232" s="121"/>
      <c r="D232" s="169"/>
      <c r="E232" s="138"/>
      <c r="F232" s="170"/>
    </row>
    <row r="233" spans="1:6" ht="28" x14ac:dyDescent="0.3">
      <c r="A233" s="120"/>
      <c r="B233" s="120" t="s">
        <v>326</v>
      </c>
      <c r="C233" s="121" t="s">
        <v>741</v>
      </c>
      <c r="D233" s="169"/>
      <c r="E233" s="138"/>
      <c r="F233" s="170"/>
    </row>
    <row r="234" spans="1:6" x14ac:dyDescent="0.3">
      <c r="A234" s="120"/>
      <c r="B234" s="120"/>
      <c r="C234" s="121" t="s">
        <v>334</v>
      </c>
      <c r="D234" s="169"/>
      <c r="E234" s="138"/>
      <c r="F234" s="170"/>
    </row>
    <row r="235" spans="1:6" x14ac:dyDescent="0.3">
      <c r="A235" s="120"/>
      <c r="B235" s="120"/>
      <c r="C235" s="121" t="s">
        <v>742</v>
      </c>
      <c r="D235" s="169"/>
      <c r="E235" s="138"/>
      <c r="F235" s="170"/>
    </row>
    <row r="236" spans="1:6" x14ac:dyDescent="0.3">
      <c r="A236" s="120"/>
      <c r="B236" s="120"/>
      <c r="C236" s="121" t="s">
        <v>334</v>
      </c>
      <c r="D236" s="169"/>
      <c r="E236" s="138"/>
      <c r="F236" s="170"/>
    </row>
    <row r="237" spans="1:6" x14ac:dyDescent="0.3">
      <c r="A237" s="120" t="s">
        <v>334</v>
      </c>
      <c r="B237" s="120" t="s">
        <v>334</v>
      </c>
      <c r="C237" s="121" t="s">
        <v>278</v>
      </c>
      <c r="D237" s="169">
        <v>12</v>
      </c>
      <c r="E237" s="138"/>
      <c r="F237" s="171">
        <f>D237*E237</f>
        <v>0</v>
      </c>
    </row>
    <row r="238" spans="1:6" x14ac:dyDescent="0.3">
      <c r="A238" s="126"/>
      <c r="B238" s="126"/>
      <c r="C238" s="127" t="s">
        <v>76</v>
      </c>
      <c r="D238" s="172" t="s">
        <v>334</v>
      </c>
      <c r="E238" s="173"/>
      <c r="F238" s="174">
        <f>SUM(F225:F237)</f>
        <v>0</v>
      </c>
    </row>
    <row r="239" spans="1:6" x14ac:dyDescent="0.3">
      <c r="A239" s="110" t="s">
        <v>166</v>
      </c>
      <c r="B239" s="110" t="s">
        <v>334</v>
      </c>
      <c r="C239" s="111" t="s">
        <v>64</v>
      </c>
      <c r="D239" s="163"/>
      <c r="E239" s="164"/>
      <c r="F239" s="165"/>
    </row>
    <row r="240" spans="1:6" x14ac:dyDescent="0.3">
      <c r="A240" s="115" t="s">
        <v>24</v>
      </c>
      <c r="B240" s="115" t="s">
        <v>334</v>
      </c>
      <c r="C240" s="116" t="s">
        <v>743</v>
      </c>
      <c r="D240" s="166"/>
      <c r="E240" s="167"/>
      <c r="F240" s="168"/>
    </row>
    <row r="241" spans="1:6" x14ac:dyDescent="0.3">
      <c r="A241" s="120"/>
      <c r="B241" s="120"/>
      <c r="C241" s="121"/>
      <c r="D241" s="169"/>
      <c r="E241" s="138"/>
      <c r="F241" s="170"/>
    </row>
    <row r="242" spans="1:6" x14ac:dyDescent="0.3">
      <c r="A242" s="120"/>
      <c r="B242" s="120" t="s">
        <v>255</v>
      </c>
      <c r="C242" s="121" t="s">
        <v>31</v>
      </c>
      <c r="D242" s="169"/>
      <c r="E242" s="138"/>
      <c r="F242" s="170"/>
    </row>
    <row r="243" spans="1:6" x14ac:dyDescent="0.3">
      <c r="A243" s="120" t="s">
        <v>334</v>
      </c>
      <c r="B243" s="120" t="s">
        <v>334</v>
      </c>
      <c r="C243" s="121" t="s">
        <v>219</v>
      </c>
      <c r="D243" s="169">
        <v>10</v>
      </c>
      <c r="E243" s="207">
        <v>55</v>
      </c>
      <c r="F243" s="236">
        <f>D243*E243</f>
        <v>550</v>
      </c>
    </row>
    <row r="244" spans="1:6" x14ac:dyDescent="0.3">
      <c r="A244" s="120"/>
      <c r="B244" s="120"/>
      <c r="C244" s="121"/>
      <c r="D244" s="169"/>
      <c r="E244" s="138"/>
      <c r="F244" s="170"/>
    </row>
    <row r="245" spans="1:6" x14ac:dyDescent="0.3">
      <c r="A245" s="120"/>
      <c r="B245" s="120" t="s">
        <v>261</v>
      </c>
      <c r="C245" s="121" t="s">
        <v>744</v>
      </c>
      <c r="D245" s="169"/>
      <c r="E245" s="138"/>
      <c r="F245" s="170"/>
    </row>
    <row r="246" spans="1:6" x14ac:dyDescent="0.3">
      <c r="A246" s="120" t="s">
        <v>334</v>
      </c>
      <c r="B246" s="120" t="s">
        <v>334</v>
      </c>
      <c r="C246" s="121" t="s">
        <v>256</v>
      </c>
      <c r="D246" s="169">
        <v>1</v>
      </c>
      <c r="E246" s="138"/>
      <c r="F246" s="171">
        <f>D246*E246</f>
        <v>0</v>
      </c>
    </row>
    <row r="247" spans="1:6" x14ac:dyDescent="0.3">
      <c r="A247" s="115" t="s">
        <v>203</v>
      </c>
      <c r="B247" s="115" t="s">
        <v>334</v>
      </c>
      <c r="C247" s="116" t="s">
        <v>40</v>
      </c>
      <c r="D247" s="166"/>
      <c r="E247" s="167"/>
      <c r="F247" s="168"/>
    </row>
    <row r="248" spans="1:6" x14ac:dyDescent="0.3">
      <c r="A248" s="120"/>
      <c r="B248" s="120"/>
      <c r="C248" s="121"/>
      <c r="D248" s="169"/>
      <c r="E248" s="138"/>
      <c r="F248" s="170"/>
    </row>
    <row r="249" spans="1:6" x14ac:dyDescent="0.3">
      <c r="A249" s="120"/>
      <c r="B249" s="120" t="s">
        <v>97</v>
      </c>
      <c r="C249" s="121" t="s">
        <v>83</v>
      </c>
      <c r="D249" s="169"/>
      <c r="E249" s="138"/>
      <c r="F249" s="170"/>
    </row>
    <row r="250" spans="1:6" x14ac:dyDescent="0.3">
      <c r="A250" s="120" t="s">
        <v>334</v>
      </c>
      <c r="B250" s="120" t="s">
        <v>334</v>
      </c>
      <c r="C250" s="121" t="s">
        <v>256</v>
      </c>
      <c r="D250" s="169">
        <v>1</v>
      </c>
      <c r="E250" s="138"/>
      <c r="F250" s="171">
        <f>D250*E250</f>
        <v>0</v>
      </c>
    </row>
    <row r="251" spans="1:6" x14ac:dyDescent="0.3">
      <c r="A251" s="120"/>
      <c r="B251" s="120"/>
      <c r="C251" s="121"/>
      <c r="D251" s="169"/>
      <c r="E251" s="138"/>
      <c r="F251" s="170"/>
    </row>
    <row r="252" spans="1:6" ht="28" x14ac:dyDescent="0.3">
      <c r="A252" s="120"/>
      <c r="B252" s="120" t="s">
        <v>124</v>
      </c>
      <c r="C252" s="121" t="s">
        <v>281</v>
      </c>
      <c r="D252" s="169"/>
      <c r="E252" s="138"/>
      <c r="F252" s="170"/>
    </row>
    <row r="253" spans="1:6" x14ac:dyDescent="0.3">
      <c r="A253" s="120" t="s">
        <v>334</v>
      </c>
      <c r="B253" s="120" t="s">
        <v>334</v>
      </c>
      <c r="C253" s="121" t="s">
        <v>213</v>
      </c>
      <c r="D253" s="169">
        <v>1</v>
      </c>
      <c r="E253" s="138"/>
      <c r="F253" s="171">
        <f>D253*E253</f>
        <v>0</v>
      </c>
    </row>
    <row r="254" spans="1:6" x14ac:dyDescent="0.3">
      <c r="A254" s="126"/>
      <c r="B254" s="126"/>
      <c r="C254" s="127" t="s">
        <v>4</v>
      </c>
      <c r="D254" s="172" t="s">
        <v>334</v>
      </c>
      <c r="E254" s="173" t="s">
        <v>334</v>
      </c>
      <c r="F254" s="174">
        <f>SUM(F239:F253)</f>
        <v>550</v>
      </c>
    </row>
    <row r="255" spans="1:6" x14ac:dyDescent="0.3">
      <c r="A255" s="126"/>
      <c r="B255" s="126"/>
      <c r="C255" s="127"/>
      <c r="D255" s="172"/>
      <c r="E255" s="173"/>
      <c r="F255" s="174"/>
    </row>
    <row r="256" spans="1:6" x14ac:dyDescent="0.3">
      <c r="A256" s="126"/>
      <c r="B256" s="126"/>
      <c r="C256" s="127"/>
      <c r="D256" s="172"/>
      <c r="E256" s="173"/>
      <c r="F256" s="174"/>
    </row>
    <row r="257" spans="1:6" x14ac:dyDescent="0.3">
      <c r="A257" s="131"/>
      <c r="B257" s="131"/>
      <c r="C257" s="131" t="s">
        <v>216</v>
      </c>
      <c r="D257" s="169"/>
      <c r="E257" s="138"/>
      <c r="F257" s="170"/>
    </row>
    <row r="258" spans="1:6" x14ac:dyDescent="0.3">
      <c r="A258" s="120"/>
      <c r="B258" s="120"/>
      <c r="C258" s="120"/>
      <c r="D258" s="170"/>
      <c r="E258" s="138"/>
      <c r="F258" s="170"/>
    </row>
    <row r="259" spans="1:6" x14ac:dyDescent="0.3">
      <c r="A259" s="120"/>
      <c r="B259" s="134" t="s">
        <v>93</v>
      </c>
      <c r="C259" s="120" t="s">
        <v>285</v>
      </c>
      <c r="D259" s="120"/>
      <c r="E259" s="175">
        <f>F34</f>
        <v>0</v>
      </c>
      <c r="F259" s="170"/>
    </row>
    <row r="260" spans="1:6" x14ac:dyDescent="0.3">
      <c r="A260" s="120"/>
      <c r="B260" s="134" t="s">
        <v>321</v>
      </c>
      <c r="C260" s="120" t="s">
        <v>225</v>
      </c>
      <c r="D260" s="120"/>
      <c r="E260" s="175">
        <f>F96</f>
        <v>0</v>
      </c>
      <c r="F260" s="170"/>
    </row>
    <row r="261" spans="1:6" x14ac:dyDescent="0.3">
      <c r="A261" s="120"/>
      <c r="B261" s="134" t="s">
        <v>129</v>
      </c>
      <c r="C261" s="120" t="s">
        <v>69</v>
      </c>
      <c r="D261" s="120"/>
      <c r="E261" s="175">
        <f>F100</f>
        <v>0</v>
      </c>
      <c r="F261" s="170"/>
    </row>
    <row r="262" spans="1:6" x14ac:dyDescent="0.3">
      <c r="A262" s="120"/>
      <c r="B262" s="134" t="s">
        <v>263</v>
      </c>
      <c r="C262" s="120" t="s">
        <v>131</v>
      </c>
      <c r="D262" s="120"/>
      <c r="E262" s="175">
        <f>F109</f>
        <v>0</v>
      </c>
      <c r="F262" s="170"/>
    </row>
    <row r="263" spans="1:6" x14ac:dyDescent="0.3">
      <c r="A263" s="120"/>
      <c r="B263" s="134" t="s">
        <v>107</v>
      </c>
      <c r="C263" s="120" t="s">
        <v>204</v>
      </c>
      <c r="D263" s="120"/>
      <c r="E263" s="175">
        <f>F224</f>
        <v>0</v>
      </c>
      <c r="F263" s="170"/>
    </row>
    <row r="264" spans="1:6" x14ac:dyDescent="0.3">
      <c r="A264" s="120"/>
      <c r="B264" s="134" t="s">
        <v>312</v>
      </c>
      <c r="C264" s="120" t="s">
        <v>329</v>
      </c>
      <c r="D264" s="120"/>
      <c r="E264" s="175">
        <f>F238</f>
        <v>0</v>
      </c>
      <c r="F264" s="170"/>
    </row>
    <row r="265" spans="1:6" x14ac:dyDescent="0.3">
      <c r="A265" s="120"/>
      <c r="B265" s="134" t="s">
        <v>166</v>
      </c>
      <c r="C265" s="120" t="s">
        <v>64</v>
      </c>
      <c r="D265" s="120"/>
      <c r="E265" s="175">
        <f>F254</f>
        <v>550</v>
      </c>
      <c r="F265" s="170"/>
    </row>
    <row r="266" spans="1:6" x14ac:dyDescent="0.3">
      <c r="A266" s="120"/>
      <c r="B266" s="120"/>
      <c r="C266" s="179" t="s">
        <v>231</v>
      </c>
      <c r="D266" s="120"/>
      <c r="E266" s="176">
        <f>SUM(E259:E265)</f>
        <v>550</v>
      </c>
      <c r="F266" s="170"/>
    </row>
    <row r="267" spans="1:6" x14ac:dyDescent="0.3">
      <c r="A267" s="120"/>
      <c r="B267" s="120"/>
      <c r="C267" s="180" t="s">
        <v>335</v>
      </c>
      <c r="D267" s="120"/>
      <c r="E267" s="175">
        <f>0.22*E266</f>
        <v>121</v>
      </c>
      <c r="F267" s="170"/>
    </row>
    <row r="268" spans="1:6" x14ac:dyDescent="0.3">
      <c r="A268" s="120"/>
      <c r="B268" s="120"/>
      <c r="C268" s="179" t="s">
        <v>454</v>
      </c>
      <c r="D268" s="120"/>
      <c r="E268" s="176">
        <f>E266+E267</f>
        <v>671</v>
      </c>
      <c r="F268" s="170"/>
    </row>
    <row r="270" spans="1:6" ht="37.5" x14ac:dyDescent="0.3">
      <c r="C270" s="149" t="s">
        <v>833</v>
      </c>
    </row>
  </sheetData>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06"/>
  <sheetViews>
    <sheetView topLeftCell="A23" workbookViewId="0">
      <selection activeCell="C28" sqref="C28"/>
    </sheetView>
  </sheetViews>
  <sheetFormatPr defaultColWidth="8.81640625" defaultRowHeight="14" x14ac:dyDescent="0.3"/>
  <cols>
    <col min="1" max="1" width="6" style="14" customWidth="1"/>
    <col min="2" max="2" width="3.81640625" style="14" customWidth="1"/>
    <col min="3" max="3" width="51" style="15" customWidth="1"/>
    <col min="4" max="4" width="7.81640625" style="16" bestFit="1" customWidth="1"/>
    <col min="5" max="5" width="11.08984375" style="78" bestFit="1" customWidth="1"/>
    <col min="6" max="6" width="12.08984375" style="17" bestFit="1" customWidth="1"/>
    <col min="7" max="16384" width="8.81640625" style="14"/>
  </cols>
  <sheetData>
    <row r="1" spans="1:6" x14ac:dyDescent="0.3">
      <c r="C1" s="18" t="s">
        <v>209</v>
      </c>
    </row>
    <row r="2" spans="1:6" x14ac:dyDescent="0.3">
      <c r="C2" s="246" t="s">
        <v>784</v>
      </c>
    </row>
    <row r="3" spans="1:6" ht="15" customHeight="1" x14ac:dyDescent="0.3">
      <c r="D3" s="178" t="s">
        <v>836</v>
      </c>
      <c r="E3" s="178" t="s">
        <v>837</v>
      </c>
      <c r="F3" s="178" t="s">
        <v>838</v>
      </c>
    </row>
    <row r="4" spans="1:6" x14ac:dyDescent="0.3">
      <c r="A4" s="110" t="s">
        <v>93</v>
      </c>
      <c r="B4" s="110" t="s">
        <v>334</v>
      </c>
      <c r="C4" s="111" t="s">
        <v>285</v>
      </c>
      <c r="D4" s="112"/>
      <c r="E4" s="164"/>
      <c r="F4" s="165"/>
    </row>
    <row r="5" spans="1:6" x14ac:dyDescent="0.3">
      <c r="A5" s="115" t="s">
        <v>113</v>
      </c>
      <c r="B5" s="115" t="s">
        <v>334</v>
      </c>
      <c r="C5" s="116" t="s">
        <v>307</v>
      </c>
      <c r="D5" s="117"/>
      <c r="E5" s="167"/>
      <c r="F5" s="168"/>
    </row>
    <row r="6" spans="1:6" x14ac:dyDescent="0.3">
      <c r="A6" s="120"/>
      <c r="B6" s="120"/>
      <c r="C6" s="121"/>
      <c r="D6" s="122"/>
      <c r="E6" s="138"/>
      <c r="F6" s="170"/>
    </row>
    <row r="7" spans="1:6" ht="28" x14ac:dyDescent="0.3">
      <c r="A7" s="120"/>
      <c r="B7" s="120" t="s">
        <v>667</v>
      </c>
      <c r="C7" s="121" t="s">
        <v>668</v>
      </c>
      <c r="D7" s="122"/>
      <c r="E7" s="138"/>
      <c r="F7" s="170"/>
    </row>
    <row r="8" spans="1:6" x14ac:dyDescent="0.3">
      <c r="A8" s="120" t="s">
        <v>334</v>
      </c>
      <c r="B8" s="120" t="s">
        <v>334</v>
      </c>
      <c r="C8" s="121" t="s">
        <v>256</v>
      </c>
      <c r="D8" s="122">
        <v>1</v>
      </c>
      <c r="E8" s="138"/>
      <c r="F8" s="171">
        <f>D8*E8</f>
        <v>0</v>
      </c>
    </row>
    <row r="9" spans="1:6" x14ac:dyDescent="0.3">
      <c r="A9" s="120"/>
      <c r="B9" s="120"/>
      <c r="C9" s="121"/>
      <c r="D9" s="122"/>
      <c r="E9" s="138"/>
      <c r="F9" s="170"/>
    </row>
    <row r="10" spans="1:6" ht="28" x14ac:dyDescent="0.3">
      <c r="A10" s="120"/>
      <c r="B10" s="120" t="s">
        <v>144</v>
      </c>
      <c r="C10" s="121" t="s">
        <v>72</v>
      </c>
      <c r="D10" s="122"/>
      <c r="E10" s="138"/>
      <c r="F10" s="170"/>
    </row>
    <row r="11" spans="1:6" x14ac:dyDescent="0.3">
      <c r="A11" s="120" t="s">
        <v>334</v>
      </c>
      <c r="B11" s="120" t="s">
        <v>334</v>
      </c>
      <c r="C11" s="121" t="s">
        <v>256</v>
      </c>
      <c r="D11" s="122">
        <v>1</v>
      </c>
      <c r="E11" s="138"/>
      <c r="F11" s="171">
        <f>D11*E11</f>
        <v>0</v>
      </c>
    </row>
    <row r="12" spans="1:6" x14ac:dyDescent="0.3">
      <c r="A12" s="115" t="s">
        <v>319</v>
      </c>
      <c r="B12" s="115" t="s">
        <v>334</v>
      </c>
      <c r="C12" s="116" t="s">
        <v>91</v>
      </c>
      <c r="D12" s="117"/>
      <c r="E12" s="167"/>
      <c r="F12" s="168"/>
    </row>
    <row r="13" spans="1:6" x14ac:dyDescent="0.3">
      <c r="A13" s="120" t="s">
        <v>167</v>
      </c>
      <c r="B13" s="120" t="s">
        <v>334</v>
      </c>
      <c r="C13" s="121" t="s">
        <v>165</v>
      </c>
      <c r="D13" s="122"/>
      <c r="E13" s="138"/>
      <c r="F13" s="170"/>
    </row>
    <row r="14" spans="1:6" x14ac:dyDescent="0.3">
      <c r="A14" s="120"/>
      <c r="B14" s="120"/>
      <c r="C14" s="121"/>
      <c r="D14" s="122"/>
      <c r="E14" s="138"/>
      <c r="F14" s="170"/>
    </row>
    <row r="15" spans="1:6" ht="28" x14ac:dyDescent="0.3">
      <c r="A15" s="120"/>
      <c r="B15" s="120" t="s">
        <v>325</v>
      </c>
      <c r="C15" s="121" t="s">
        <v>207</v>
      </c>
      <c r="D15" s="122"/>
      <c r="E15" s="138"/>
      <c r="F15" s="170"/>
    </row>
    <row r="16" spans="1:6" x14ac:dyDescent="0.3">
      <c r="A16" s="120"/>
      <c r="B16" s="120"/>
      <c r="C16" s="121" t="s">
        <v>334</v>
      </c>
      <c r="D16" s="122"/>
      <c r="E16" s="138"/>
      <c r="F16" s="170"/>
    </row>
    <row r="17" spans="1:6" x14ac:dyDescent="0.3">
      <c r="A17" s="120"/>
      <c r="B17" s="120"/>
      <c r="C17" s="121" t="s">
        <v>669</v>
      </c>
      <c r="D17" s="122"/>
      <c r="E17" s="138"/>
      <c r="F17" s="170"/>
    </row>
    <row r="18" spans="1:6" x14ac:dyDescent="0.3">
      <c r="A18" s="120"/>
      <c r="B18" s="120"/>
      <c r="C18" s="121" t="s">
        <v>334</v>
      </c>
      <c r="D18" s="122"/>
      <c r="E18" s="138"/>
      <c r="F18" s="170"/>
    </row>
    <row r="19" spans="1:6" x14ac:dyDescent="0.3">
      <c r="A19" s="120" t="s">
        <v>322</v>
      </c>
      <c r="B19" s="120" t="s">
        <v>334</v>
      </c>
      <c r="C19" s="121" t="s">
        <v>670</v>
      </c>
      <c r="D19" s="122"/>
      <c r="E19" s="138"/>
      <c r="F19" s="170"/>
    </row>
    <row r="20" spans="1:6" x14ac:dyDescent="0.3">
      <c r="A20" s="120"/>
      <c r="B20" s="120"/>
      <c r="C20" s="121"/>
      <c r="D20" s="122"/>
      <c r="E20" s="138"/>
      <c r="F20" s="170"/>
    </row>
    <row r="21" spans="1:6" ht="28" x14ac:dyDescent="0.3">
      <c r="A21" s="120"/>
      <c r="B21" s="120" t="s">
        <v>671</v>
      </c>
      <c r="C21" s="121" t="s">
        <v>746</v>
      </c>
      <c r="D21" s="122"/>
      <c r="E21" s="138"/>
      <c r="F21" s="170"/>
    </row>
    <row r="22" spans="1:6" x14ac:dyDescent="0.3">
      <c r="A22" s="120" t="s">
        <v>334</v>
      </c>
      <c r="B22" s="120" t="s">
        <v>334</v>
      </c>
      <c r="C22" s="121" t="s">
        <v>278</v>
      </c>
      <c r="D22" s="122">
        <v>9</v>
      </c>
      <c r="E22" s="138"/>
      <c r="F22" s="171">
        <f>D22*E22</f>
        <v>0</v>
      </c>
    </row>
    <row r="23" spans="1:6" x14ac:dyDescent="0.3">
      <c r="A23" s="115" t="s">
        <v>159</v>
      </c>
      <c r="B23" s="115" t="s">
        <v>334</v>
      </c>
      <c r="C23" s="116" t="s">
        <v>198</v>
      </c>
      <c r="D23" s="117"/>
      <c r="E23" s="167"/>
      <c r="F23" s="168"/>
    </row>
    <row r="24" spans="1:6" x14ac:dyDescent="0.3">
      <c r="A24" s="120" t="s">
        <v>215</v>
      </c>
      <c r="B24" s="120" t="s">
        <v>334</v>
      </c>
      <c r="C24" s="121" t="s">
        <v>292</v>
      </c>
      <c r="D24" s="122"/>
      <c r="E24" s="138"/>
      <c r="F24" s="170"/>
    </row>
    <row r="25" spans="1:6" x14ac:dyDescent="0.3">
      <c r="A25" s="120"/>
      <c r="B25" s="120"/>
      <c r="C25" s="121"/>
      <c r="D25" s="122"/>
      <c r="E25" s="138"/>
      <c r="F25" s="170"/>
    </row>
    <row r="26" spans="1:6" ht="28" x14ac:dyDescent="0.3">
      <c r="A26" s="120"/>
      <c r="B26" s="120" t="s">
        <v>178</v>
      </c>
      <c r="C26" s="121" t="s">
        <v>123</v>
      </c>
      <c r="D26" s="122"/>
      <c r="E26" s="138"/>
      <c r="F26" s="170"/>
    </row>
    <row r="27" spans="1:6" x14ac:dyDescent="0.3">
      <c r="A27" s="120"/>
      <c r="B27" s="120"/>
      <c r="C27" s="121" t="s">
        <v>334</v>
      </c>
      <c r="D27" s="122"/>
      <c r="E27" s="138"/>
      <c r="F27" s="170"/>
    </row>
    <row r="28" spans="1:6" x14ac:dyDescent="0.3">
      <c r="A28" s="120"/>
      <c r="B28" s="120"/>
      <c r="C28" s="121" t="s">
        <v>673</v>
      </c>
      <c r="D28" s="122"/>
      <c r="E28" s="138"/>
      <c r="F28" s="170"/>
    </row>
    <row r="29" spans="1:6" x14ac:dyDescent="0.3">
      <c r="A29" s="120" t="s">
        <v>334</v>
      </c>
      <c r="B29" s="120" t="s">
        <v>334</v>
      </c>
      <c r="C29" s="121" t="s">
        <v>213</v>
      </c>
      <c r="D29" s="122">
        <v>0</v>
      </c>
      <c r="E29" s="138"/>
      <c r="F29" s="170">
        <f>D29*E29</f>
        <v>0</v>
      </c>
    </row>
    <row r="30" spans="1:6" x14ac:dyDescent="0.3">
      <c r="A30" s="120"/>
      <c r="B30" s="120"/>
      <c r="C30" s="121"/>
      <c r="D30" s="122"/>
      <c r="E30" s="138"/>
      <c r="F30" s="170"/>
    </row>
    <row r="31" spans="1:6" ht="28" x14ac:dyDescent="0.3">
      <c r="A31" s="120"/>
      <c r="B31" s="120" t="s">
        <v>674</v>
      </c>
      <c r="C31" s="121" t="s">
        <v>747</v>
      </c>
      <c r="D31" s="122"/>
      <c r="E31" s="138"/>
      <c r="F31" s="170"/>
    </row>
    <row r="32" spans="1:6" x14ac:dyDescent="0.3">
      <c r="A32" s="120" t="s">
        <v>334</v>
      </c>
      <c r="B32" s="120" t="s">
        <v>334</v>
      </c>
      <c r="C32" s="121" t="s">
        <v>219</v>
      </c>
      <c r="D32" s="122">
        <v>336</v>
      </c>
      <c r="E32" s="138"/>
      <c r="F32" s="171">
        <f>D32*E32</f>
        <v>0</v>
      </c>
    </row>
    <row r="33" spans="1:6" x14ac:dyDescent="0.3">
      <c r="A33" s="126"/>
      <c r="B33" s="126"/>
      <c r="C33" s="127" t="s">
        <v>44</v>
      </c>
      <c r="D33" s="128" t="s">
        <v>334</v>
      </c>
      <c r="E33" s="173"/>
      <c r="F33" s="174">
        <f>SUM(F4:F32)</f>
        <v>0</v>
      </c>
    </row>
    <row r="34" spans="1:6" x14ac:dyDescent="0.3">
      <c r="A34" s="110" t="s">
        <v>321</v>
      </c>
      <c r="B34" s="110" t="s">
        <v>334</v>
      </c>
      <c r="C34" s="111" t="s">
        <v>225</v>
      </c>
      <c r="D34" s="112"/>
      <c r="E34" s="164"/>
      <c r="F34" s="165"/>
    </row>
    <row r="35" spans="1:6" x14ac:dyDescent="0.3">
      <c r="A35" s="115" t="s">
        <v>250</v>
      </c>
      <c r="B35" s="115" t="s">
        <v>334</v>
      </c>
      <c r="C35" s="116" t="s">
        <v>676</v>
      </c>
      <c r="D35" s="117"/>
      <c r="E35" s="167"/>
      <c r="F35" s="168"/>
    </row>
    <row r="36" spans="1:6" x14ac:dyDescent="0.3">
      <c r="A36" s="120"/>
      <c r="B36" s="120"/>
      <c r="C36" s="121"/>
      <c r="D36" s="122"/>
      <c r="E36" s="138"/>
      <c r="F36" s="170"/>
    </row>
    <row r="37" spans="1:6" x14ac:dyDescent="0.3">
      <c r="A37" s="120"/>
      <c r="B37" s="120" t="s">
        <v>156</v>
      </c>
      <c r="C37" s="121" t="s">
        <v>282</v>
      </c>
      <c r="D37" s="122"/>
      <c r="E37" s="138"/>
      <c r="F37" s="170"/>
    </row>
    <row r="38" spans="1:6" x14ac:dyDescent="0.3">
      <c r="A38" s="120"/>
      <c r="B38" s="120"/>
      <c r="C38" s="121" t="s">
        <v>334</v>
      </c>
      <c r="D38" s="122"/>
      <c r="E38" s="138"/>
      <c r="F38" s="170"/>
    </row>
    <row r="39" spans="1:6" x14ac:dyDescent="0.3">
      <c r="A39" s="120"/>
      <c r="B39" s="120"/>
      <c r="C39" s="121" t="s">
        <v>677</v>
      </c>
      <c r="D39" s="122"/>
      <c r="E39" s="138"/>
      <c r="F39" s="170"/>
    </row>
    <row r="40" spans="1:6" x14ac:dyDescent="0.3">
      <c r="A40" s="120"/>
      <c r="B40" s="120"/>
      <c r="C40" s="121" t="s">
        <v>334</v>
      </c>
      <c r="D40" s="122"/>
      <c r="E40" s="138"/>
      <c r="F40" s="170"/>
    </row>
    <row r="41" spans="1:6" x14ac:dyDescent="0.3">
      <c r="A41" s="120" t="s">
        <v>334</v>
      </c>
      <c r="B41" s="120" t="s">
        <v>334</v>
      </c>
      <c r="C41" s="121" t="s">
        <v>327</v>
      </c>
      <c r="D41" s="122">
        <v>10</v>
      </c>
      <c r="E41" s="138"/>
      <c r="F41" s="171">
        <f>D41*E41</f>
        <v>0</v>
      </c>
    </row>
    <row r="42" spans="1:6" x14ac:dyDescent="0.3">
      <c r="A42" s="120"/>
      <c r="B42" s="120"/>
      <c r="C42" s="121"/>
      <c r="D42" s="122"/>
      <c r="E42" s="138"/>
      <c r="F42" s="170"/>
    </row>
    <row r="43" spans="1:6" ht="42" x14ac:dyDescent="0.3">
      <c r="A43" s="120"/>
      <c r="B43" s="120" t="s">
        <v>678</v>
      </c>
      <c r="C43" s="121" t="s">
        <v>679</v>
      </c>
      <c r="D43" s="122"/>
      <c r="E43" s="138"/>
      <c r="F43" s="170"/>
    </row>
    <row r="44" spans="1:6" x14ac:dyDescent="0.3">
      <c r="A44" s="120"/>
      <c r="B44" s="120"/>
      <c r="C44" s="121" t="s">
        <v>334</v>
      </c>
      <c r="D44" s="122"/>
      <c r="E44" s="138"/>
      <c r="F44" s="170"/>
    </row>
    <row r="45" spans="1:6" ht="28" x14ac:dyDescent="0.3">
      <c r="A45" s="120"/>
      <c r="B45" s="120"/>
      <c r="C45" s="121" t="s">
        <v>748</v>
      </c>
      <c r="D45" s="122"/>
      <c r="E45" s="138"/>
      <c r="F45" s="170"/>
    </row>
    <row r="46" spans="1:6" x14ac:dyDescent="0.3">
      <c r="A46" s="120"/>
      <c r="B46" s="120"/>
      <c r="C46" s="121" t="s">
        <v>749</v>
      </c>
      <c r="D46" s="122"/>
      <c r="E46" s="138"/>
      <c r="F46" s="170"/>
    </row>
    <row r="47" spans="1:6" x14ac:dyDescent="0.3">
      <c r="A47" s="120"/>
      <c r="B47" s="120"/>
      <c r="C47" s="121" t="s">
        <v>750</v>
      </c>
      <c r="D47" s="122"/>
      <c r="E47" s="138"/>
      <c r="F47" s="170"/>
    </row>
    <row r="48" spans="1:6" x14ac:dyDescent="0.3">
      <c r="A48" s="120"/>
      <c r="B48" s="120"/>
      <c r="C48" s="121" t="s">
        <v>334</v>
      </c>
      <c r="D48" s="122"/>
      <c r="E48" s="138"/>
      <c r="F48" s="170"/>
    </row>
    <row r="49" spans="1:6" x14ac:dyDescent="0.3">
      <c r="A49" s="120" t="s">
        <v>334</v>
      </c>
      <c r="B49" s="120" t="s">
        <v>334</v>
      </c>
      <c r="C49" s="121" t="s">
        <v>327</v>
      </c>
      <c r="D49" s="122">
        <v>62.8</v>
      </c>
      <c r="E49" s="138"/>
      <c r="F49" s="171">
        <f>D49*E49</f>
        <v>0</v>
      </c>
    </row>
    <row r="50" spans="1:6" x14ac:dyDescent="0.3">
      <c r="A50" s="115" t="s">
        <v>2</v>
      </c>
      <c r="B50" s="115" t="s">
        <v>334</v>
      </c>
      <c r="C50" s="116" t="s">
        <v>234</v>
      </c>
      <c r="D50" s="117"/>
      <c r="E50" s="167"/>
      <c r="F50" s="168"/>
    </row>
    <row r="51" spans="1:6" x14ac:dyDescent="0.3">
      <c r="A51" s="120"/>
      <c r="B51" s="120"/>
      <c r="C51" s="121"/>
      <c r="D51" s="122"/>
      <c r="E51" s="138"/>
      <c r="F51" s="170"/>
    </row>
    <row r="52" spans="1:6" x14ac:dyDescent="0.3">
      <c r="A52" s="120"/>
      <c r="B52" s="120" t="s">
        <v>156</v>
      </c>
      <c r="C52" s="121" t="s">
        <v>50</v>
      </c>
      <c r="D52" s="122"/>
      <c r="E52" s="138"/>
      <c r="F52" s="170"/>
    </row>
    <row r="53" spans="1:6" x14ac:dyDescent="0.3">
      <c r="A53" s="120"/>
      <c r="B53" s="120"/>
      <c r="C53" s="121" t="s">
        <v>334</v>
      </c>
      <c r="D53" s="122"/>
      <c r="E53" s="138"/>
      <c r="F53" s="170"/>
    </row>
    <row r="54" spans="1:6" x14ac:dyDescent="0.3">
      <c r="A54" s="120"/>
      <c r="B54" s="120"/>
      <c r="C54" s="121" t="s">
        <v>751</v>
      </c>
      <c r="D54" s="122"/>
      <c r="E54" s="138"/>
      <c r="F54" s="170"/>
    </row>
    <row r="55" spans="1:6" x14ac:dyDescent="0.3">
      <c r="A55" s="120"/>
      <c r="B55" s="120"/>
      <c r="C55" s="121" t="s">
        <v>334</v>
      </c>
      <c r="D55" s="122"/>
      <c r="E55" s="138"/>
      <c r="F55" s="170"/>
    </row>
    <row r="56" spans="1:6" x14ac:dyDescent="0.3">
      <c r="A56" s="120" t="s">
        <v>334</v>
      </c>
      <c r="B56" s="120" t="s">
        <v>334</v>
      </c>
      <c r="C56" s="121" t="s">
        <v>139</v>
      </c>
      <c r="D56" s="122">
        <v>18</v>
      </c>
      <c r="E56" s="138"/>
      <c r="F56" s="171">
        <f>D56*E56</f>
        <v>0</v>
      </c>
    </row>
    <row r="57" spans="1:6" ht="28" x14ac:dyDescent="0.3">
      <c r="A57" s="115" t="s">
        <v>70</v>
      </c>
      <c r="B57" s="115" t="s">
        <v>334</v>
      </c>
      <c r="C57" s="116" t="s">
        <v>150</v>
      </c>
      <c r="D57" s="117"/>
      <c r="E57" s="167"/>
      <c r="F57" s="168"/>
    </row>
    <row r="58" spans="1:6" x14ac:dyDescent="0.3">
      <c r="A58" s="120"/>
      <c r="B58" s="120"/>
      <c r="C58" s="121"/>
      <c r="D58" s="122"/>
      <c r="E58" s="138"/>
      <c r="F58" s="170"/>
    </row>
    <row r="59" spans="1:6" ht="28" x14ac:dyDescent="0.3">
      <c r="A59" s="120"/>
      <c r="B59" s="120" t="s">
        <v>255</v>
      </c>
      <c r="C59" s="121" t="s">
        <v>686</v>
      </c>
      <c r="D59" s="122"/>
      <c r="E59" s="138"/>
      <c r="F59" s="170"/>
    </row>
    <row r="60" spans="1:6" x14ac:dyDescent="0.3">
      <c r="A60" s="120"/>
      <c r="B60" s="120"/>
      <c r="C60" s="121" t="s">
        <v>334</v>
      </c>
      <c r="D60" s="122"/>
      <c r="E60" s="138"/>
      <c r="F60" s="170"/>
    </row>
    <row r="61" spans="1:6" x14ac:dyDescent="0.3">
      <c r="A61" s="120"/>
      <c r="B61" s="120"/>
      <c r="C61" s="121" t="s">
        <v>752</v>
      </c>
      <c r="D61" s="122"/>
      <c r="E61" s="138"/>
      <c r="F61" s="170"/>
    </row>
    <row r="62" spans="1:6" x14ac:dyDescent="0.3">
      <c r="A62" s="120"/>
      <c r="B62" s="120"/>
      <c r="C62" s="121" t="s">
        <v>334</v>
      </c>
      <c r="D62" s="122"/>
      <c r="E62" s="138"/>
      <c r="F62" s="170"/>
    </row>
    <row r="63" spans="1:6" x14ac:dyDescent="0.3">
      <c r="A63" s="120" t="s">
        <v>334</v>
      </c>
      <c r="B63" s="120" t="s">
        <v>334</v>
      </c>
      <c r="C63" s="121" t="s">
        <v>327</v>
      </c>
      <c r="D63" s="122">
        <v>15</v>
      </c>
      <c r="E63" s="138"/>
      <c r="F63" s="171">
        <f>D63*E63</f>
        <v>0</v>
      </c>
    </row>
    <row r="64" spans="1:6" x14ac:dyDescent="0.3">
      <c r="A64" s="120"/>
      <c r="B64" s="120"/>
      <c r="C64" s="121"/>
      <c r="D64" s="122"/>
      <c r="E64" s="138"/>
      <c r="F64" s="170"/>
    </row>
    <row r="65" spans="1:6" ht="28" x14ac:dyDescent="0.3">
      <c r="A65" s="120"/>
      <c r="B65" s="120" t="s">
        <v>688</v>
      </c>
      <c r="C65" s="121" t="s">
        <v>689</v>
      </c>
      <c r="D65" s="122"/>
      <c r="E65" s="138"/>
      <c r="F65" s="170"/>
    </row>
    <row r="66" spans="1:6" x14ac:dyDescent="0.3">
      <c r="A66" s="120"/>
      <c r="B66" s="120"/>
      <c r="C66" s="121" t="s">
        <v>334</v>
      </c>
      <c r="D66" s="122"/>
      <c r="E66" s="138"/>
      <c r="F66" s="170"/>
    </row>
    <row r="67" spans="1:6" x14ac:dyDescent="0.3">
      <c r="A67" s="120"/>
      <c r="B67" s="120"/>
      <c r="C67" s="121" t="s">
        <v>690</v>
      </c>
      <c r="D67" s="122"/>
      <c r="E67" s="138"/>
      <c r="F67" s="170"/>
    </row>
    <row r="68" spans="1:6" x14ac:dyDescent="0.3">
      <c r="A68" s="120"/>
      <c r="B68" s="120"/>
      <c r="C68" s="121" t="s">
        <v>753</v>
      </c>
      <c r="D68" s="122"/>
      <c r="E68" s="138"/>
      <c r="F68" s="170"/>
    </row>
    <row r="69" spans="1:6" x14ac:dyDescent="0.3">
      <c r="A69" s="120"/>
      <c r="B69" s="120"/>
      <c r="C69" s="121" t="s">
        <v>334</v>
      </c>
      <c r="D69" s="122"/>
      <c r="E69" s="138"/>
      <c r="F69" s="170"/>
    </row>
    <row r="70" spans="1:6" x14ac:dyDescent="0.3">
      <c r="A70" s="120" t="s">
        <v>334</v>
      </c>
      <c r="B70" s="120" t="s">
        <v>334</v>
      </c>
      <c r="C70" s="121" t="s">
        <v>327</v>
      </c>
      <c r="D70" s="122">
        <v>14.6</v>
      </c>
      <c r="E70" s="138"/>
      <c r="F70" s="171">
        <f>D70*E70</f>
        <v>0</v>
      </c>
    </row>
    <row r="71" spans="1:6" x14ac:dyDescent="0.3">
      <c r="A71" s="120"/>
      <c r="B71" s="120"/>
      <c r="C71" s="121"/>
      <c r="D71" s="122"/>
      <c r="E71" s="138"/>
      <c r="F71" s="170"/>
    </row>
    <row r="72" spans="1:6" ht="42" x14ac:dyDescent="0.3">
      <c r="A72" s="120"/>
      <c r="B72" s="120" t="s">
        <v>176</v>
      </c>
      <c r="C72" s="121" t="s">
        <v>164</v>
      </c>
      <c r="D72" s="122"/>
      <c r="E72" s="138"/>
      <c r="F72" s="170"/>
    </row>
    <row r="73" spans="1:6" x14ac:dyDescent="0.3">
      <c r="A73" s="120"/>
      <c r="B73" s="120"/>
      <c r="C73" s="121" t="s">
        <v>334</v>
      </c>
      <c r="D73" s="122"/>
      <c r="E73" s="138"/>
      <c r="F73" s="170"/>
    </row>
    <row r="74" spans="1:6" ht="28" x14ac:dyDescent="0.3">
      <c r="A74" s="120"/>
      <c r="B74" s="120"/>
      <c r="C74" s="121" t="s">
        <v>754</v>
      </c>
      <c r="D74" s="122"/>
      <c r="E74" s="138"/>
      <c r="F74" s="170"/>
    </row>
    <row r="75" spans="1:6" ht="28" x14ac:dyDescent="0.3">
      <c r="A75" s="120"/>
      <c r="B75" s="120"/>
      <c r="C75" s="121" t="s">
        <v>755</v>
      </c>
      <c r="D75" s="122"/>
      <c r="E75" s="138"/>
      <c r="F75" s="170"/>
    </row>
    <row r="76" spans="1:6" x14ac:dyDescent="0.3">
      <c r="A76" s="120"/>
      <c r="B76" s="120"/>
      <c r="C76" s="121" t="s">
        <v>334</v>
      </c>
      <c r="D76" s="122"/>
      <c r="E76" s="138"/>
      <c r="F76" s="170"/>
    </row>
    <row r="77" spans="1:6" x14ac:dyDescent="0.3">
      <c r="A77" s="120" t="s">
        <v>334</v>
      </c>
      <c r="B77" s="120" t="s">
        <v>334</v>
      </c>
      <c r="C77" s="121" t="s">
        <v>327</v>
      </c>
      <c r="D77" s="122">
        <v>32</v>
      </c>
      <c r="E77" s="138"/>
      <c r="F77" s="171">
        <f>D77*E77</f>
        <v>0</v>
      </c>
    </row>
    <row r="78" spans="1:6" x14ac:dyDescent="0.3">
      <c r="A78" s="115" t="s">
        <v>214</v>
      </c>
      <c r="B78" s="115" t="s">
        <v>334</v>
      </c>
      <c r="C78" s="116" t="s">
        <v>288</v>
      </c>
      <c r="D78" s="117"/>
      <c r="E78" s="167"/>
      <c r="F78" s="168"/>
    </row>
    <row r="79" spans="1:6" x14ac:dyDescent="0.3">
      <c r="A79" s="120"/>
      <c r="B79" s="120"/>
      <c r="C79" s="121"/>
      <c r="D79" s="122"/>
      <c r="E79" s="138"/>
      <c r="F79" s="170"/>
    </row>
    <row r="80" spans="1:6" ht="28" x14ac:dyDescent="0.3">
      <c r="A80" s="120"/>
      <c r="B80" s="120" t="s">
        <v>249</v>
      </c>
      <c r="C80" s="121" t="s">
        <v>78</v>
      </c>
      <c r="D80" s="122"/>
      <c r="E80" s="138"/>
      <c r="F80" s="170"/>
    </row>
    <row r="81" spans="1:6" x14ac:dyDescent="0.3">
      <c r="A81" s="120"/>
      <c r="B81" s="120"/>
      <c r="C81" s="121" t="s">
        <v>334</v>
      </c>
      <c r="D81" s="122"/>
      <c r="E81" s="138"/>
      <c r="F81" s="170"/>
    </row>
    <row r="82" spans="1:6" x14ac:dyDescent="0.3">
      <c r="A82" s="120"/>
      <c r="B82" s="120"/>
      <c r="C82" s="121" t="s">
        <v>693</v>
      </c>
      <c r="D82" s="122"/>
      <c r="E82" s="138"/>
      <c r="F82" s="170"/>
    </row>
    <row r="83" spans="1:6" x14ac:dyDescent="0.3">
      <c r="A83" s="120"/>
      <c r="B83" s="120"/>
      <c r="C83" s="121" t="s">
        <v>334</v>
      </c>
      <c r="D83" s="122"/>
      <c r="E83" s="138"/>
      <c r="F83" s="170"/>
    </row>
    <row r="84" spans="1:6" x14ac:dyDescent="0.3">
      <c r="A84" s="120" t="s">
        <v>334</v>
      </c>
      <c r="B84" s="120" t="s">
        <v>334</v>
      </c>
      <c r="C84" s="121" t="s">
        <v>139</v>
      </c>
      <c r="D84" s="122">
        <v>50</v>
      </c>
      <c r="E84" s="138"/>
      <c r="F84" s="171">
        <f>D84*E84</f>
        <v>0</v>
      </c>
    </row>
    <row r="85" spans="1:6" x14ac:dyDescent="0.3">
      <c r="A85" s="120"/>
      <c r="B85" s="120"/>
      <c r="C85" s="121"/>
      <c r="D85" s="122"/>
      <c r="E85" s="138"/>
      <c r="F85" s="170"/>
    </row>
    <row r="86" spans="1:6" x14ac:dyDescent="0.3">
      <c r="A86" s="120"/>
      <c r="B86" s="120" t="s">
        <v>261</v>
      </c>
      <c r="C86" s="121" t="s">
        <v>73</v>
      </c>
      <c r="D86" s="122"/>
      <c r="E86" s="138"/>
      <c r="F86" s="170"/>
    </row>
    <row r="87" spans="1:6" x14ac:dyDescent="0.3">
      <c r="A87" s="120" t="s">
        <v>334</v>
      </c>
      <c r="B87" s="120" t="s">
        <v>334</v>
      </c>
      <c r="C87" s="121" t="s">
        <v>139</v>
      </c>
      <c r="D87" s="122">
        <v>50</v>
      </c>
      <c r="E87" s="138"/>
      <c r="F87" s="171">
        <f>D87*E87</f>
        <v>0</v>
      </c>
    </row>
    <row r="88" spans="1:6" ht="28" x14ac:dyDescent="0.3">
      <c r="A88" s="115" t="s">
        <v>183</v>
      </c>
      <c r="B88" s="115" t="s">
        <v>334</v>
      </c>
      <c r="C88" s="116" t="s">
        <v>175</v>
      </c>
      <c r="D88" s="117"/>
      <c r="E88" s="167"/>
      <c r="F88" s="168"/>
    </row>
    <row r="89" spans="1:6" x14ac:dyDescent="0.3">
      <c r="A89" s="120"/>
      <c r="B89" s="120"/>
      <c r="C89" s="121"/>
      <c r="D89" s="122"/>
      <c r="E89" s="138"/>
      <c r="F89" s="170"/>
    </row>
    <row r="90" spans="1:6" x14ac:dyDescent="0.3">
      <c r="A90" s="120"/>
      <c r="B90" s="120" t="s">
        <v>132</v>
      </c>
      <c r="C90" s="121" t="s">
        <v>152</v>
      </c>
      <c r="D90" s="122"/>
      <c r="E90" s="138"/>
      <c r="F90" s="170"/>
    </row>
    <row r="91" spans="1:6" x14ac:dyDescent="0.3">
      <c r="A91" s="120"/>
      <c r="B91" s="120"/>
      <c r="C91" s="121" t="s">
        <v>334</v>
      </c>
      <c r="D91" s="122"/>
      <c r="E91" s="138"/>
      <c r="F91" s="170"/>
    </row>
    <row r="92" spans="1:6" x14ac:dyDescent="0.3">
      <c r="A92" s="120"/>
      <c r="B92" s="120"/>
      <c r="C92" s="121" t="s">
        <v>756</v>
      </c>
      <c r="D92" s="122"/>
      <c r="E92" s="138"/>
      <c r="F92" s="170"/>
    </row>
    <row r="93" spans="1:6" x14ac:dyDescent="0.3">
      <c r="A93" s="120"/>
      <c r="B93" s="120"/>
      <c r="C93" s="121" t="s">
        <v>334</v>
      </c>
      <c r="D93" s="122"/>
      <c r="E93" s="138"/>
      <c r="F93" s="170"/>
    </row>
    <row r="94" spans="1:6" x14ac:dyDescent="0.3">
      <c r="A94" s="120" t="s">
        <v>334</v>
      </c>
      <c r="B94" s="120" t="s">
        <v>334</v>
      </c>
      <c r="C94" s="121" t="s">
        <v>327</v>
      </c>
      <c r="D94" s="122">
        <v>47.8</v>
      </c>
      <c r="E94" s="138"/>
      <c r="F94" s="171">
        <f>D94*E94</f>
        <v>0</v>
      </c>
    </row>
    <row r="95" spans="1:6" x14ac:dyDescent="0.3">
      <c r="A95" s="126"/>
      <c r="B95" s="126"/>
      <c r="C95" s="127" t="s">
        <v>271</v>
      </c>
      <c r="D95" s="128" t="s">
        <v>334</v>
      </c>
      <c r="E95" s="173"/>
      <c r="F95" s="174">
        <f>SUM(F34:F94)</f>
        <v>0</v>
      </c>
    </row>
    <row r="96" spans="1:6" x14ac:dyDescent="0.3">
      <c r="A96" s="110" t="s">
        <v>129</v>
      </c>
      <c r="B96" s="110" t="s">
        <v>334</v>
      </c>
      <c r="C96" s="111" t="s">
        <v>69</v>
      </c>
      <c r="D96" s="112"/>
      <c r="E96" s="164"/>
      <c r="F96" s="165"/>
    </row>
    <row r="97" spans="1:6" x14ac:dyDescent="0.3">
      <c r="A97" s="115" t="s">
        <v>294</v>
      </c>
      <c r="B97" s="115" t="s">
        <v>334</v>
      </c>
      <c r="C97" s="116" t="s">
        <v>179</v>
      </c>
      <c r="D97" s="117"/>
      <c r="E97" s="167"/>
      <c r="F97" s="168"/>
    </row>
    <row r="98" spans="1:6" ht="28" x14ac:dyDescent="0.3">
      <c r="A98" s="120" t="s">
        <v>246</v>
      </c>
      <c r="B98" s="120" t="s">
        <v>334</v>
      </c>
      <c r="C98" s="121" t="s">
        <v>695</v>
      </c>
      <c r="D98" s="122"/>
      <c r="E98" s="138"/>
      <c r="F98" s="170"/>
    </row>
    <row r="99" spans="1:6" x14ac:dyDescent="0.3">
      <c r="A99" s="126"/>
      <c r="B99" s="126"/>
      <c r="C99" s="127" t="s">
        <v>136</v>
      </c>
      <c r="D99" s="128" t="s">
        <v>334</v>
      </c>
      <c r="E99" s="173"/>
      <c r="F99" s="174">
        <f>SUM(F96:F98)</f>
        <v>0</v>
      </c>
    </row>
    <row r="100" spans="1:6" x14ac:dyDescent="0.3">
      <c r="A100" s="110" t="s">
        <v>263</v>
      </c>
      <c r="B100" s="110" t="s">
        <v>334</v>
      </c>
      <c r="C100" s="111" t="s">
        <v>131</v>
      </c>
      <c r="D100" s="112"/>
      <c r="E100" s="164"/>
      <c r="F100" s="165"/>
    </row>
    <row r="101" spans="1:6" x14ac:dyDescent="0.3">
      <c r="A101" s="115" t="s">
        <v>696</v>
      </c>
      <c r="B101" s="115" t="s">
        <v>334</v>
      </c>
      <c r="C101" s="116" t="s">
        <v>697</v>
      </c>
      <c r="D101" s="117"/>
      <c r="E101" s="167"/>
      <c r="F101" s="168"/>
    </row>
    <row r="102" spans="1:6" x14ac:dyDescent="0.3">
      <c r="A102" s="120"/>
      <c r="B102" s="120"/>
      <c r="C102" s="121"/>
      <c r="D102" s="122"/>
      <c r="E102" s="138"/>
      <c r="F102" s="170"/>
    </row>
    <row r="103" spans="1:6" ht="70" x14ac:dyDescent="0.3">
      <c r="A103" s="120"/>
      <c r="B103" s="120" t="s">
        <v>698</v>
      </c>
      <c r="C103" s="121" t="s">
        <v>699</v>
      </c>
      <c r="D103" s="122"/>
      <c r="E103" s="138"/>
      <c r="F103" s="170"/>
    </row>
    <row r="104" spans="1:6" x14ac:dyDescent="0.3">
      <c r="A104" s="120"/>
      <c r="B104" s="120"/>
      <c r="C104" s="121" t="s">
        <v>334</v>
      </c>
      <c r="D104" s="122"/>
      <c r="E104" s="138"/>
      <c r="F104" s="170"/>
    </row>
    <row r="105" spans="1:6" x14ac:dyDescent="0.3">
      <c r="A105" s="120"/>
      <c r="B105" s="120"/>
      <c r="C105" s="121" t="s">
        <v>757</v>
      </c>
      <c r="D105" s="122"/>
      <c r="E105" s="138"/>
      <c r="F105" s="170"/>
    </row>
    <row r="106" spans="1:6" x14ac:dyDescent="0.3">
      <c r="A106" s="120"/>
      <c r="B106" s="120"/>
      <c r="C106" s="121" t="s">
        <v>334</v>
      </c>
      <c r="D106" s="122"/>
      <c r="E106" s="138"/>
      <c r="F106" s="170"/>
    </row>
    <row r="107" spans="1:6" x14ac:dyDescent="0.3">
      <c r="A107" s="120" t="s">
        <v>334</v>
      </c>
      <c r="B107" s="120" t="s">
        <v>334</v>
      </c>
      <c r="C107" s="121" t="s">
        <v>213</v>
      </c>
      <c r="D107" s="122">
        <v>9</v>
      </c>
      <c r="E107" s="138"/>
      <c r="F107" s="171">
        <f>D107*E107</f>
        <v>0</v>
      </c>
    </row>
    <row r="108" spans="1:6" x14ac:dyDescent="0.3">
      <c r="A108" s="126"/>
      <c r="B108" s="126"/>
      <c r="C108" s="127" t="s">
        <v>112</v>
      </c>
      <c r="D108" s="128" t="s">
        <v>334</v>
      </c>
      <c r="E108" s="173"/>
      <c r="F108" s="174">
        <f>SUM(F100:F107)</f>
        <v>0</v>
      </c>
    </row>
    <row r="109" spans="1:6" x14ac:dyDescent="0.3">
      <c r="A109" s="110" t="s">
        <v>107</v>
      </c>
      <c r="B109" s="110" t="s">
        <v>334</v>
      </c>
      <c r="C109" s="111" t="s">
        <v>204</v>
      </c>
      <c r="D109" s="112"/>
      <c r="E109" s="164"/>
      <c r="F109" s="165"/>
    </row>
    <row r="110" spans="1:6" x14ac:dyDescent="0.3">
      <c r="A110" s="115" t="s">
        <v>7</v>
      </c>
      <c r="B110" s="115" t="s">
        <v>334</v>
      </c>
      <c r="C110" s="116" t="s">
        <v>32</v>
      </c>
      <c r="D110" s="117"/>
      <c r="E110" s="167"/>
      <c r="F110" s="168"/>
    </row>
    <row r="111" spans="1:6" x14ac:dyDescent="0.3">
      <c r="A111" s="120"/>
      <c r="B111" s="120"/>
      <c r="C111" s="121"/>
      <c r="D111" s="122"/>
      <c r="E111" s="138"/>
      <c r="F111" s="170"/>
    </row>
    <row r="112" spans="1:6" x14ac:dyDescent="0.3">
      <c r="A112" s="120"/>
      <c r="B112" s="120" t="s">
        <v>205</v>
      </c>
      <c r="C112" s="121" t="s">
        <v>302</v>
      </c>
      <c r="D112" s="122"/>
      <c r="E112" s="138"/>
      <c r="F112" s="170"/>
    </row>
    <row r="113" spans="1:6" x14ac:dyDescent="0.3">
      <c r="A113" s="120"/>
      <c r="B113" s="120"/>
      <c r="C113" s="121" t="s">
        <v>334</v>
      </c>
      <c r="D113" s="122"/>
      <c r="E113" s="138"/>
      <c r="F113" s="170"/>
    </row>
    <row r="114" spans="1:6" ht="28" x14ac:dyDescent="0.3">
      <c r="A114" s="120"/>
      <c r="B114" s="120"/>
      <c r="C114" s="121" t="s">
        <v>758</v>
      </c>
      <c r="D114" s="122"/>
      <c r="E114" s="138"/>
      <c r="F114" s="170"/>
    </row>
    <row r="115" spans="1:6" x14ac:dyDescent="0.3">
      <c r="A115" s="120"/>
      <c r="B115" s="120"/>
      <c r="C115" s="121" t="s">
        <v>759</v>
      </c>
      <c r="D115" s="122"/>
      <c r="E115" s="138"/>
      <c r="F115" s="170"/>
    </row>
    <row r="116" spans="1:6" x14ac:dyDescent="0.3">
      <c r="A116" s="120"/>
      <c r="B116" s="120"/>
      <c r="C116" s="121" t="s">
        <v>334</v>
      </c>
      <c r="D116" s="122"/>
      <c r="E116" s="138"/>
      <c r="F116" s="170"/>
    </row>
    <row r="117" spans="1:6" x14ac:dyDescent="0.3">
      <c r="A117" s="120" t="s">
        <v>334</v>
      </c>
      <c r="B117" s="120" t="s">
        <v>334</v>
      </c>
      <c r="C117" s="121" t="s">
        <v>139</v>
      </c>
      <c r="D117" s="122">
        <v>9.8999999999999986</v>
      </c>
      <c r="E117" s="138"/>
      <c r="F117" s="171">
        <f>D117*E117</f>
        <v>0</v>
      </c>
    </row>
    <row r="118" spans="1:6" x14ac:dyDescent="0.3">
      <c r="A118" s="120"/>
      <c r="B118" s="120"/>
      <c r="C118" s="121"/>
      <c r="D118" s="122"/>
      <c r="E118" s="138"/>
      <c r="F118" s="170"/>
    </row>
    <row r="119" spans="1:6" x14ac:dyDescent="0.3">
      <c r="A119" s="120"/>
      <c r="B119" s="120" t="s">
        <v>714</v>
      </c>
      <c r="C119" s="121" t="s">
        <v>760</v>
      </c>
      <c r="D119" s="122"/>
      <c r="E119" s="138"/>
      <c r="F119" s="170"/>
    </row>
    <row r="120" spans="1:6" x14ac:dyDescent="0.3">
      <c r="A120" s="120"/>
      <c r="B120" s="120"/>
      <c r="C120" s="121" t="s">
        <v>334</v>
      </c>
      <c r="D120" s="122"/>
      <c r="E120" s="138"/>
      <c r="F120" s="170"/>
    </row>
    <row r="121" spans="1:6" x14ac:dyDescent="0.3">
      <c r="A121" s="120"/>
      <c r="B121" s="120"/>
      <c r="C121" s="121" t="s">
        <v>761</v>
      </c>
      <c r="D121" s="122"/>
      <c r="E121" s="138"/>
      <c r="F121" s="170"/>
    </row>
    <row r="122" spans="1:6" x14ac:dyDescent="0.3">
      <c r="A122" s="120"/>
      <c r="B122" s="120"/>
      <c r="C122" s="121" t="s">
        <v>762</v>
      </c>
      <c r="D122" s="122"/>
      <c r="E122" s="138"/>
      <c r="F122" s="170"/>
    </row>
    <row r="123" spans="1:6" x14ac:dyDescent="0.3">
      <c r="A123" s="120"/>
      <c r="B123" s="120"/>
      <c r="C123" s="121" t="s">
        <v>763</v>
      </c>
      <c r="D123" s="122"/>
      <c r="E123" s="138"/>
      <c r="F123" s="170"/>
    </row>
    <row r="124" spans="1:6" x14ac:dyDescent="0.3">
      <c r="A124" s="120"/>
      <c r="B124" s="120"/>
      <c r="C124" s="121" t="s">
        <v>764</v>
      </c>
      <c r="D124" s="122"/>
      <c r="E124" s="138"/>
      <c r="F124" s="170"/>
    </row>
    <row r="125" spans="1:6" x14ac:dyDescent="0.3">
      <c r="A125" s="120"/>
      <c r="B125" s="120"/>
      <c r="C125" s="121" t="s">
        <v>765</v>
      </c>
      <c r="D125" s="122"/>
      <c r="E125" s="138"/>
      <c r="F125" s="170"/>
    </row>
    <row r="126" spans="1:6" x14ac:dyDescent="0.3">
      <c r="A126" s="120"/>
      <c r="B126" s="120"/>
      <c r="C126" s="121" t="s">
        <v>334</v>
      </c>
      <c r="D126" s="122"/>
      <c r="E126" s="138"/>
      <c r="F126" s="170"/>
    </row>
    <row r="127" spans="1:6" x14ac:dyDescent="0.3">
      <c r="A127" s="120" t="s">
        <v>334</v>
      </c>
      <c r="B127" s="120" t="s">
        <v>334</v>
      </c>
      <c r="C127" s="121" t="s">
        <v>139</v>
      </c>
      <c r="D127" s="122">
        <v>18.799999999999997</v>
      </c>
      <c r="E127" s="138"/>
      <c r="F127" s="171">
        <f>D127*E127</f>
        <v>0</v>
      </c>
    </row>
    <row r="128" spans="1:6" x14ac:dyDescent="0.3">
      <c r="A128" s="115" t="s">
        <v>244</v>
      </c>
      <c r="B128" s="115" t="s">
        <v>334</v>
      </c>
      <c r="C128" s="116" t="s">
        <v>62</v>
      </c>
      <c r="D128" s="117"/>
      <c r="E128" s="167"/>
      <c r="F128" s="168"/>
    </row>
    <row r="129" spans="1:6" x14ac:dyDescent="0.3">
      <c r="A129" s="120"/>
      <c r="B129" s="120"/>
      <c r="C129" s="121"/>
      <c r="D129" s="122"/>
      <c r="E129" s="138"/>
      <c r="F129" s="170"/>
    </row>
    <row r="130" spans="1:6" ht="42" x14ac:dyDescent="0.3">
      <c r="A130" s="120"/>
      <c r="B130" s="120" t="s">
        <v>300</v>
      </c>
      <c r="C130" s="121" t="s">
        <v>182</v>
      </c>
      <c r="D130" s="122"/>
      <c r="E130" s="138"/>
      <c r="F130" s="170"/>
    </row>
    <row r="131" spans="1:6" x14ac:dyDescent="0.3">
      <c r="A131" s="120" t="s">
        <v>334</v>
      </c>
      <c r="B131" s="120" t="s">
        <v>334</v>
      </c>
      <c r="C131" s="121" t="s">
        <v>202</v>
      </c>
      <c r="D131" s="122">
        <v>450</v>
      </c>
      <c r="E131" s="138"/>
      <c r="F131" s="171">
        <f>D131*E131</f>
        <v>0</v>
      </c>
    </row>
    <row r="132" spans="1:6" x14ac:dyDescent="0.3">
      <c r="A132" s="120"/>
      <c r="B132" s="120"/>
      <c r="C132" s="121"/>
      <c r="D132" s="122"/>
      <c r="E132" s="138"/>
      <c r="F132" s="170"/>
    </row>
    <row r="133" spans="1:6" ht="42" x14ac:dyDescent="0.3">
      <c r="A133" s="120"/>
      <c r="B133" s="120" t="s">
        <v>172</v>
      </c>
      <c r="C133" s="121" t="s">
        <v>718</v>
      </c>
      <c r="D133" s="122"/>
      <c r="E133" s="138"/>
      <c r="F133" s="170"/>
    </row>
    <row r="134" spans="1:6" x14ac:dyDescent="0.3">
      <c r="A134" s="120" t="s">
        <v>334</v>
      </c>
      <c r="B134" s="120" t="s">
        <v>334</v>
      </c>
      <c r="C134" s="121" t="s">
        <v>202</v>
      </c>
      <c r="D134" s="122">
        <v>50</v>
      </c>
      <c r="E134" s="138"/>
      <c r="F134" s="171">
        <f>D134*E134</f>
        <v>0</v>
      </c>
    </row>
    <row r="135" spans="1:6" x14ac:dyDescent="0.3">
      <c r="A135" s="115" t="s">
        <v>63</v>
      </c>
      <c r="B135" s="115" t="s">
        <v>334</v>
      </c>
      <c r="C135" s="116" t="s">
        <v>10</v>
      </c>
      <c r="D135" s="117"/>
      <c r="E135" s="167"/>
      <c r="F135" s="168"/>
    </row>
    <row r="136" spans="1:6" x14ac:dyDescent="0.3">
      <c r="A136" s="120"/>
      <c r="B136" s="120"/>
      <c r="C136" s="121"/>
      <c r="D136" s="122"/>
      <c r="E136" s="138"/>
      <c r="F136" s="170"/>
    </row>
    <row r="137" spans="1:6" ht="28" x14ac:dyDescent="0.3">
      <c r="A137" s="120"/>
      <c r="B137" s="120" t="s">
        <v>249</v>
      </c>
      <c r="C137" s="121" t="s">
        <v>719</v>
      </c>
      <c r="D137" s="122"/>
      <c r="E137" s="138"/>
      <c r="F137" s="170"/>
    </row>
    <row r="138" spans="1:6" x14ac:dyDescent="0.3">
      <c r="A138" s="120"/>
      <c r="B138" s="120"/>
      <c r="C138" s="121" t="s">
        <v>334</v>
      </c>
      <c r="D138" s="122"/>
      <c r="E138" s="138"/>
      <c r="F138" s="170"/>
    </row>
    <row r="139" spans="1:6" x14ac:dyDescent="0.3">
      <c r="A139" s="120"/>
      <c r="B139" s="120"/>
      <c r="C139" s="121" t="s">
        <v>766</v>
      </c>
      <c r="D139" s="122"/>
      <c r="E139" s="138"/>
      <c r="F139" s="170"/>
    </row>
    <row r="140" spans="1:6" x14ac:dyDescent="0.3">
      <c r="A140" s="120"/>
      <c r="B140" s="120"/>
      <c r="C140" s="121" t="s">
        <v>767</v>
      </c>
      <c r="D140" s="122"/>
      <c r="E140" s="138"/>
      <c r="F140" s="170"/>
    </row>
    <row r="141" spans="1:6" x14ac:dyDescent="0.3">
      <c r="A141" s="120"/>
      <c r="B141" s="120"/>
      <c r="C141" s="121" t="s">
        <v>334</v>
      </c>
      <c r="D141" s="122"/>
      <c r="E141" s="138"/>
      <c r="F141" s="170"/>
    </row>
    <row r="142" spans="1:6" x14ac:dyDescent="0.3">
      <c r="A142" s="120" t="s">
        <v>334</v>
      </c>
      <c r="B142" s="120" t="s">
        <v>334</v>
      </c>
      <c r="C142" s="121" t="s">
        <v>327</v>
      </c>
      <c r="D142" s="122">
        <v>3</v>
      </c>
      <c r="E142" s="138"/>
      <c r="F142" s="171">
        <f>D142*E142</f>
        <v>0</v>
      </c>
    </row>
    <row r="143" spans="1:6" x14ac:dyDescent="0.3">
      <c r="A143" s="120"/>
      <c r="B143" s="120"/>
      <c r="C143" s="121"/>
      <c r="D143" s="122"/>
      <c r="E143" s="138"/>
      <c r="F143" s="170"/>
    </row>
    <row r="144" spans="1:6" ht="42" x14ac:dyDescent="0.3">
      <c r="A144" s="120"/>
      <c r="B144" s="120" t="s">
        <v>723</v>
      </c>
      <c r="C144" s="121" t="s">
        <v>768</v>
      </c>
      <c r="D144" s="122"/>
      <c r="E144" s="138"/>
      <c r="F144" s="170"/>
    </row>
    <row r="145" spans="1:6" x14ac:dyDescent="0.3">
      <c r="A145" s="120"/>
      <c r="B145" s="120"/>
      <c r="C145" s="121" t="s">
        <v>334</v>
      </c>
      <c r="D145" s="122"/>
      <c r="E145" s="138"/>
      <c r="F145" s="170"/>
    </row>
    <row r="146" spans="1:6" x14ac:dyDescent="0.3">
      <c r="A146" s="120"/>
      <c r="B146" s="120"/>
      <c r="C146" s="121" t="s">
        <v>769</v>
      </c>
      <c r="D146" s="122"/>
      <c r="E146" s="138"/>
      <c r="F146" s="170"/>
    </row>
    <row r="147" spans="1:6" x14ac:dyDescent="0.3">
      <c r="A147" s="120"/>
      <c r="B147" s="120"/>
      <c r="C147" s="121" t="s">
        <v>770</v>
      </c>
      <c r="D147" s="122"/>
      <c r="E147" s="138"/>
      <c r="F147" s="170"/>
    </row>
    <row r="148" spans="1:6" x14ac:dyDescent="0.3">
      <c r="A148" s="120"/>
      <c r="B148" s="120"/>
      <c r="C148" s="121" t="s">
        <v>334</v>
      </c>
      <c r="D148" s="122"/>
      <c r="E148" s="138"/>
      <c r="F148" s="170"/>
    </row>
    <row r="149" spans="1:6" x14ac:dyDescent="0.3">
      <c r="A149" s="120" t="s">
        <v>334</v>
      </c>
      <c r="B149" s="120" t="s">
        <v>334</v>
      </c>
      <c r="C149" s="121" t="s">
        <v>327</v>
      </c>
      <c r="D149" s="122">
        <v>2.8</v>
      </c>
      <c r="E149" s="138"/>
      <c r="F149" s="171">
        <f>D149*E149</f>
        <v>0</v>
      </c>
    </row>
    <row r="150" spans="1:6" x14ac:dyDescent="0.3">
      <c r="A150" s="120"/>
      <c r="B150" s="120"/>
      <c r="C150" s="121"/>
      <c r="D150" s="122"/>
      <c r="E150" s="138"/>
      <c r="F150" s="170"/>
    </row>
    <row r="151" spans="1:6" ht="28" x14ac:dyDescent="0.3">
      <c r="A151" s="120"/>
      <c r="B151" s="120" t="s">
        <v>309</v>
      </c>
      <c r="C151" s="121" t="s">
        <v>771</v>
      </c>
      <c r="D151" s="122"/>
      <c r="E151" s="138"/>
      <c r="F151" s="170"/>
    </row>
    <row r="152" spans="1:6" x14ac:dyDescent="0.3">
      <c r="A152" s="120"/>
      <c r="B152" s="120"/>
      <c r="C152" s="121" t="s">
        <v>334</v>
      </c>
      <c r="D152" s="122"/>
      <c r="E152" s="138"/>
      <c r="F152" s="170"/>
    </row>
    <row r="153" spans="1:6" x14ac:dyDescent="0.3">
      <c r="A153" s="120"/>
      <c r="B153" s="120"/>
      <c r="C153" s="121" t="s">
        <v>772</v>
      </c>
      <c r="D153" s="122"/>
      <c r="E153" s="138"/>
      <c r="F153" s="170"/>
    </row>
    <row r="154" spans="1:6" x14ac:dyDescent="0.3">
      <c r="A154" s="120"/>
      <c r="B154" s="120"/>
      <c r="C154" s="121" t="s">
        <v>773</v>
      </c>
      <c r="D154" s="122"/>
      <c r="E154" s="138"/>
      <c r="F154" s="170"/>
    </row>
    <row r="155" spans="1:6" x14ac:dyDescent="0.3">
      <c r="A155" s="120"/>
      <c r="B155" s="120"/>
      <c r="C155" s="121" t="s">
        <v>774</v>
      </c>
      <c r="D155" s="122"/>
      <c r="E155" s="138"/>
      <c r="F155" s="170"/>
    </row>
    <row r="156" spans="1:6" x14ac:dyDescent="0.3">
      <c r="A156" s="120"/>
      <c r="B156" s="120"/>
      <c r="C156" s="121" t="s">
        <v>775</v>
      </c>
      <c r="D156" s="122"/>
      <c r="E156" s="138"/>
      <c r="F156" s="170"/>
    </row>
    <row r="157" spans="1:6" x14ac:dyDescent="0.3">
      <c r="A157" s="120"/>
      <c r="B157" s="120"/>
      <c r="C157" s="121" t="s">
        <v>776</v>
      </c>
      <c r="D157" s="122"/>
      <c r="E157" s="138"/>
      <c r="F157" s="170"/>
    </row>
    <row r="158" spans="1:6" x14ac:dyDescent="0.3">
      <c r="A158" s="120"/>
      <c r="B158" s="120"/>
      <c r="C158" s="121" t="s">
        <v>334</v>
      </c>
      <c r="D158" s="122"/>
      <c r="E158" s="138"/>
      <c r="F158" s="170"/>
    </row>
    <row r="159" spans="1:6" x14ac:dyDescent="0.3">
      <c r="A159" s="120" t="s">
        <v>334</v>
      </c>
      <c r="B159" s="120" t="s">
        <v>334</v>
      </c>
      <c r="C159" s="121" t="s">
        <v>327</v>
      </c>
      <c r="D159" s="122">
        <v>4.3999999999999995</v>
      </c>
      <c r="E159" s="138"/>
      <c r="F159" s="171">
        <f>D159*E159</f>
        <v>0</v>
      </c>
    </row>
    <row r="160" spans="1:6" x14ac:dyDescent="0.3">
      <c r="A160" s="115" t="s">
        <v>187</v>
      </c>
      <c r="B160" s="115" t="s">
        <v>334</v>
      </c>
      <c r="C160" s="116" t="s">
        <v>304</v>
      </c>
      <c r="D160" s="117"/>
      <c r="E160" s="167"/>
      <c r="F160" s="168"/>
    </row>
    <row r="161" spans="1:6" x14ac:dyDescent="0.3">
      <c r="A161" s="120"/>
      <c r="B161" s="120"/>
      <c r="C161" s="121"/>
      <c r="D161" s="122"/>
      <c r="E161" s="138"/>
      <c r="F161" s="170"/>
    </row>
    <row r="162" spans="1:6" ht="56" x14ac:dyDescent="0.3">
      <c r="A162" s="120"/>
      <c r="B162" s="120" t="s">
        <v>116</v>
      </c>
      <c r="C162" s="121" t="s">
        <v>732</v>
      </c>
      <c r="D162" s="122"/>
      <c r="E162" s="138"/>
      <c r="F162" s="170"/>
    </row>
    <row r="163" spans="1:6" x14ac:dyDescent="0.3">
      <c r="A163" s="120"/>
      <c r="B163" s="120"/>
      <c r="C163" s="121" t="s">
        <v>334</v>
      </c>
      <c r="D163" s="122"/>
      <c r="E163" s="138"/>
      <c r="F163" s="170"/>
    </row>
    <row r="164" spans="1:6" x14ac:dyDescent="0.3">
      <c r="A164" s="120"/>
      <c r="B164" s="120"/>
      <c r="C164" s="121" t="s">
        <v>777</v>
      </c>
      <c r="D164" s="122"/>
      <c r="E164" s="138"/>
      <c r="F164" s="170"/>
    </row>
    <row r="165" spans="1:6" x14ac:dyDescent="0.3">
      <c r="A165" s="120"/>
      <c r="B165" s="120"/>
      <c r="C165" s="121" t="s">
        <v>778</v>
      </c>
      <c r="D165" s="122"/>
      <c r="E165" s="138"/>
      <c r="F165" s="170"/>
    </row>
    <row r="166" spans="1:6" x14ac:dyDescent="0.3">
      <c r="A166" s="120"/>
      <c r="B166" s="120"/>
      <c r="C166" s="121" t="s">
        <v>779</v>
      </c>
      <c r="D166" s="122"/>
      <c r="E166" s="138"/>
      <c r="F166" s="170"/>
    </row>
    <row r="167" spans="1:6" x14ac:dyDescent="0.3">
      <c r="A167" s="120"/>
      <c r="B167" s="120"/>
      <c r="C167" s="121" t="s">
        <v>735</v>
      </c>
      <c r="D167" s="122"/>
      <c r="E167" s="138"/>
      <c r="F167" s="170"/>
    </row>
    <row r="168" spans="1:6" x14ac:dyDescent="0.3">
      <c r="A168" s="120"/>
      <c r="B168" s="120"/>
      <c r="C168" s="121" t="s">
        <v>780</v>
      </c>
      <c r="D168" s="122"/>
      <c r="E168" s="138"/>
      <c r="F168" s="170"/>
    </row>
    <row r="169" spans="1:6" x14ac:dyDescent="0.3">
      <c r="A169" s="120"/>
      <c r="B169" s="120"/>
      <c r="C169" s="121" t="s">
        <v>781</v>
      </c>
      <c r="D169" s="122"/>
      <c r="E169" s="138"/>
      <c r="F169" s="170"/>
    </row>
    <row r="170" spans="1:6" x14ac:dyDescent="0.3">
      <c r="A170" s="120"/>
      <c r="B170" s="120"/>
      <c r="C170" s="121" t="s">
        <v>782</v>
      </c>
      <c r="D170" s="122"/>
      <c r="E170" s="138"/>
      <c r="F170" s="170"/>
    </row>
    <row r="171" spans="1:6" x14ac:dyDescent="0.3">
      <c r="A171" s="120"/>
      <c r="B171" s="120"/>
      <c r="C171" s="121" t="s">
        <v>334</v>
      </c>
      <c r="D171" s="122"/>
      <c r="E171" s="138"/>
      <c r="F171" s="170"/>
    </row>
    <row r="172" spans="1:6" x14ac:dyDescent="0.3">
      <c r="A172" s="120" t="s">
        <v>334</v>
      </c>
      <c r="B172" s="120" t="s">
        <v>334</v>
      </c>
      <c r="C172" s="121" t="s">
        <v>139</v>
      </c>
      <c r="D172" s="122">
        <v>48.099999999999994</v>
      </c>
      <c r="E172" s="138"/>
      <c r="F172" s="171">
        <f>D172*E172</f>
        <v>0</v>
      </c>
    </row>
    <row r="173" spans="1:6" x14ac:dyDescent="0.3">
      <c r="A173" s="126"/>
      <c r="B173" s="126"/>
      <c r="C173" s="127" t="s">
        <v>297</v>
      </c>
      <c r="D173" s="128" t="s">
        <v>334</v>
      </c>
      <c r="E173" s="173"/>
      <c r="F173" s="174">
        <f>SUM(F109:F172)</f>
        <v>0</v>
      </c>
    </row>
    <row r="174" spans="1:6" x14ac:dyDescent="0.3">
      <c r="A174" s="110" t="s">
        <v>312</v>
      </c>
      <c r="B174" s="110" t="s">
        <v>334</v>
      </c>
      <c r="C174" s="111" t="s">
        <v>329</v>
      </c>
      <c r="D174" s="112"/>
      <c r="E174" s="164"/>
      <c r="F174" s="165"/>
    </row>
    <row r="175" spans="1:6" x14ac:dyDescent="0.3">
      <c r="A175" s="115" t="s">
        <v>125</v>
      </c>
      <c r="B175" s="115" t="s">
        <v>334</v>
      </c>
      <c r="C175" s="116" t="s">
        <v>171</v>
      </c>
      <c r="D175" s="117"/>
      <c r="E175" s="167"/>
      <c r="F175" s="168"/>
    </row>
    <row r="176" spans="1:6" x14ac:dyDescent="0.3">
      <c r="A176" s="120"/>
      <c r="B176" s="120"/>
      <c r="C176" s="121"/>
      <c r="D176" s="122"/>
      <c r="E176" s="138"/>
      <c r="F176" s="170"/>
    </row>
    <row r="177" spans="1:6" ht="56" x14ac:dyDescent="0.3">
      <c r="A177" s="120"/>
      <c r="B177" s="120" t="s">
        <v>74</v>
      </c>
      <c r="C177" s="121" t="s">
        <v>80</v>
      </c>
      <c r="D177" s="122"/>
      <c r="E177" s="138"/>
      <c r="F177" s="170"/>
    </row>
    <row r="178" spans="1:6" x14ac:dyDescent="0.3">
      <c r="A178" s="120"/>
      <c r="B178" s="120"/>
      <c r="C178" s="121" t="s">
        <v>334</v>
      </c>
      <c r="D178" s="122"/>
      <c r="E178" s="138"/>
      <c r="F178" s="170"/>
    </row>
    <row r="179" spans="1:6" x14ac:dyDescent="0.3">
      <c r="A179" s="120"/>
      <c r="B179" s="120"/>
      <c r="C179" s="121" t="s">
        <v>783</v>
      </c>
      <c r="D179" s="122"/>
      <c r="E179" s="138"/>
      <c r="F179" s="170"/>
    </row>
    <row r="180" spans="1:6" x14ac:dyDescent="0.3">
      <c r="A180" s="120"/>
      <c r="B180" s="120"/>
      <c r="C180" s="121" t="s">
        <v>334</v>
      </c>
      <c r="D180" s="122"/>
      <c r="E180" s="138"/>
      <c r="F180" s="170"/>
    </row>
    <row r="181" spans="1:6" x14ac:dyDescent="0.3">
      <c r="A181" s="126"/>
      <c r="B181" s="126"/>
      <c r="C181" s="127" t="s">
        <v>76</v>
      </c>
      <c r="D181" s="128" t="s">
        <v>334</v>
      </c>
      <c r="E181" s="173"/>
      <c r="F181" s="174">
        <f>SUM(F174:F180)</f>
        <v>0</v>
      </c>
    </row>
    <row r="182" spans="1:6" x14ac:dyDescent="0.3">
      <c r="A182" s="110" t="s">
        <v>166</v>
      </c>
      <c r="B182" s="110" t="s">
        <v>334</v>
      </c>
      <c r="C182" s="111" t="s">
        <v>64</v>
      </c>
      <c r="D182" s="112"/>
      <c r="E182" s="164"/>
      <c r="F182" s="165"/>
    </row>
    <row r="183" spans="1:6" x14ac:dyDescent="0.3">
      <c r="A183" s="115" t="s">
        <v>24</v>
      </c>
      <c r="B183" s="115" t="s">
        <v>334</v>
      </c>
      <c r="C183" s="116" t="s">
        <v>743</v>
      </c>
      <c r="D183" s="117"/>
      <c r="E183" s="167"/>
      <c r="F183" s="168"/>
    </row>
    <row r="184" spans="1:6" x14ac:dyDescent="0.3">
      <c r="A184" s="120"/>
      <c r="B184" s="120"/>
      <c r="C184" s="121"/>
      <c r="D184" s="122"/>
      <c r="E184" s="138"/>
      <c r="F184" s="170"/>
    </row>
    <row r="185" spans="1:6" x14ac:dyDescent="0.3">
      <c r="A185" s="120"/>
      <c r="B185" s="120" t="s">
        <v>255</v>
      </c>
      <c r="C185" s="121" t="s">
        <v>31</v>
      </c>
      <c r="D185" s="122"/>
      <c r="E185" s="138"/>
      <c r="F185" s="170"/>
    </row>
    <row r="186" spans="1:6" x14ac:dyDescent="0.3">
      <c r="A186" s="120" t="s">
        <v>334</v>
      </c>
      <c r="B186" s="120" t="s">
        <v>334</v>
      </c>
      <c r="C186" s="121" t="s">
        <v>219</v>
      </c>
      <c r="D186" s="122">
        <v>5</v>
      </c>
      <c r="E186" s="207">
        <v>55</v>
      </c>
      <c r="F186" s="236">
        <f>D186*E186</f>
        <v>275</v>
      </c>
    </row>
    <row r="187" spans="1:6" x14ac:dyDescent="0.3">
      <c r="A187" s="115" t="s">
        <v>203</v>
      </c>
      <c r="B187" s="115" t="s">
        <v>334</v>
      </c>
      <c r="C187" s="116" t="s">
        <v>40</v>
      </c>
      <c r="D187" s="117"/>
      <c r="E187" s="167"/>
      <c r="F187" s="168"/>
    </row>
    <row r="188" spans="1:6" x14ac:dyDescent="0.3">
      <c r="A188" s="120"/>
      <c r="B188" s="120"/>
      <c r="C188" s="121"/>
      <c r="D188" s="122"/>
      <c r="E188" s="138"/>
      <c r="F188" s="170"/>
    </row>
    <row r="189" spans="1:6" x14ac:dyDescent="0.3">
      <c r="A189" s="120"/>
      <c r="B189" s="120" t="s">
        <v>97</v>
      </c>
      <c r="C189" s="121" t="s">
        <v>83</v>
      </c>
      <c r="D189" s="122"/>
      <c r="E189" s="138"/>
      <c r="F189" s="170"/>
    </row>
    <row r="190" spans="1:6" x14ac:dyDescent="0.3">
      <c r="A190" s="120" t="s">
        <v>334</v>
      </c>
      <c r="B190" s="120" t="s">
        <v>334</v>
      </c>
      <c r="C190" s="121" t="s">
        <v>256</v>
      </c>
      <c r="D190" s="122">
        <v>1</v>
      </c>
      <c r="E190" s="138"/>
      <c r="F190" s="171">
        <f>D190*E190</f>
        <v>0</v>
      </c>
    </row>
    <row r="191" spans="1:6" x14ac:dyDescent="0.3">
      <c r="A191" s="126"/>
      <c r="B191" s="126"/>
      <c r="C191" s="127" t="s">
        <v>4</v>
      </c>
      <c r="D191" s="128" t="s">
        <v>334</v>
      </c>
      <c r="E191" s="173" t="s">
        <v>334</v>
      </c>
      <c r="F191" s="174">
        <f>SUM(F182:F190)</f>
        <v>275</v>
      </c>
    </row>
    <row r="192" spans="1:6" x14ac:dyDescent="0.3">
      <c r="A192" s="120"/>
      <c r="B192" s="120"/>
      <c r="C192" s="121"/>
      <c r="D192" s="122"/>
      <c r="E192" s="138"/>
      <c r="F192" s="170"/>
    </row>
    <row r="193" spans="1:6" x14ac:dyDescent="0.3">
      <c r="A193" s="131"/>
      <c r="B193" s="131"/>
      <c r="C193" s="131" t="s">
        <v>216</v>
      </c>
      <c r="D193" s="122"/>
      <c r="E193" s="138"/>
      <c r="F193" s="170"/>
    </row>
    <row r="194" spans="1:6" x14ac:dyDescent="0.3">
      <c r="A194" s="120"/>
      <c r="B194" s="120"/>
      <c r="C194" s="120"/>
      <c r="D194" s="133"/>
      <c r="E194" s="138"/>
      <c r="F194" s="170"/>
    </row>
    <row r="195" spans="1:6" x14ac:dyDescent="0.3">
      <c r="A195" s="120"/>
      <c r="B195" s="134" t="s">
        <v>93</v>
      </c>
      <c r="C195" s="120" t="s">
        <v>285</v>
      </c>
      <c r="D195" s="122"/>
      <c r="E195" s="135">
        <f>F33</f>
        <v>0</v>
      </c>
      <c r="F195" s="170"/>
    </row>
    <row r="196" spans="1:6" x14ac:dyDescent="0.3">
      <c r="A196" s="120"/>
      <c r="B196" s="134" t="s">
        <v>321</v>
      </c>
      <c r="C196" s="120" t="s">
        <v>225</v>
      </c>
      <c r="D196" s="122"/>
      <c r="E196" s="135">
        <f>F95</f>
        <v>0</v>
      </c>
      <c r="F196" s="170"/>
    </row>
    <row r="197" spans="1:6" x14ac:dyDescent="0.3">
      <c r="A197" s="120"/>
      <c r="B197" s="134" t="s">
        <v>129</v>
      </c>
      <c r="C197" s="120" t="s">
        <v>69</v>
      </c>
      <c r="D197" s="122"/>
      <c r="E197" s="135">
        <f>F99</f>
        <v>0</v>
      </c>
      <c r="F197" s="170"/>
    </row>
    <row r="198" spans="1:6" x14ac:dyDescent="0.3">
      <c r="A198" s="120"/>
      <c r="B198" s="134" t="s">
        <v>263</v>
      </c>
      <c r="C198" s="120" t="s">
        <v>131</v>
      </c>
      <c r="D198" s="122"/>
      <c r="E198" s="135">
        <f>F108</f>
        <v>0</v>
      </c>
      <c r="F198" s="170"/>
    </row>
    <row r="199" spans="1:6" x14ac:dyDescent="0.3">
      <c r="A199" s="120"/>
      <c r="B199" s="134" t="s">
        <v>107</v>
      </c>
      <c r="C199" s="120" t="s">
        <v>204</v>
      </c>
      <c r="D199" s="122"/>
      <c r="E199" s="135">
        <f>F173</f>
        <v>0</v>
      </c>
      <c r="F199" s="170"/>
    </row>
    <row r="200" spans="1:6" x14ac:dyDescent="0.3">
      <c r="A200" s="120"/>
      <c r="B200" s="134" t="s">
        <v>312</v>
      </c>
      <c r="C200" s="120" t="s">
        <v>329</v>
      </c>
      <c r="D200" s="122"/>
      <c r="E200" s="135">
        <f>F181</f>
        <v>0</v>
      </c>
      <c r="F200" s="170"/>
    </row>
    <row r="201" spans="1:6" x14ac:dyDescent="0.3">
      <c r="A201" s="120"/>
      <c r="B201" s="134" t="s">
        <v>166</v>
      </c>
      <c r="C201" s="120" t="s">
        <v>64</v>
      </c>
      <c r="D201" s="122"/>
      <c r="E201" s="135">
        <f>F191</f>
        <v>275</v>
      </c>
      <c r="F201" s="170"/>
    </row>
    <row r="202" spans="1:6" x14ac:dyDescent="0.3">
      <c r="A202" s="120"/>
      <c r="B202" s="120"/>
      <c r="C202" s="179" t="s">
        <v>231</v>
      </c>
      <c r="D202" s="122"/>
      <c r="E202" s="142">
        <f>SUM(E195:E201)</f>
        <v>275</v>
      </c>
      <c r="F202" s="170"/>
    </row>
    <row r="203" spans="1:6" x14ac:dyDescent="0.3">
      <c r="A203" s="120"/>
      <c r="B203" s="120"/>
      <c r="C203" s="180" t="s">
        <v>335</v>
      </c>
      <c r="D203" s="122"/>
      <c r="E203" s="135">
        <f>0.22*E202</f>
        <v>60.5</v>
      </c>
      <c r="F203" s="170"/>
    </row>
    <row r="204" spans="1:6" x14ac:dyDescent="0.3">
      <c r="A204" s="120"/>
      <c r="B204" s="120"/>
      <c r="C204" s="179" t="s">
        <v>243</v>
      </c>
      <c r="D204" s="122"/>
      <c r="E204" s="142">
        <f>E202+E203</f>
        <v>335.5</v>
      </c>
      <c r="F204" s="170"/>
    </row>
    <row r="206" spans="1:6" ht="37.5" x14ac:dyDescent="0.3">
      <c r="C206" s="149" t="s">
        <v>833</v>
      </c>
    </row>
  </sheetData>
  <pageMargins left="0.70866141732283472" right="0.70866141732283472" top="0.74803149606299213" bottom="0.74803149606299213" header="0.31496062992125984" footer="0.31496062992125984"/>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10</vt:i4>
      </vt:variant>
      <vt:variant>
        <vt:lpstr>Imenovani obsegi</vt:lpstr>
      </vt:variant>
      <vt:variant>
        <vt:i4>1</vt:i4>
      </vt:variant>
    </vt:vector>
  </HeadingPairs>
  <TitlesOfParts>
    <vt:vector size="11" baseType="lpstr">
      <vt:lpstr>NAVODILA IN OPOMBE</vt:lpstr>
      <vt:lpstr>REKAPITULACIJA</vt:lpstr>
      <vt:lpstr>MOST-RUŠITEV</vt:lpstr>
      <vt:lpstr>CESTA-ZAČASNI OBVOZ</vt:lpstr>
      <vt:lpstr>MOST-NOVO</vt:lpstr>
      <vt:lpstr>CESTA-NOVO</vt:lpstr>
      <vt:lpstr>VODOTOK-NOVO</vt:lpstr>
      <vt:lpstr>CEVNI PREPUST-A</vt:lpstr>
      <vt:lpstr>CEVNI PREPUST-B</vt:lpstr>
      <vt:lpstr>PRESTAVITEV TK OMREŽJA</vt:lpstr>
      <vt:lpstr>REKAPITULACIJA!Področje_tiskanja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Vesna Lesnik</dc:creator>
  <cp:lastModifiedBy>metyt</cp:lastModifiedBy>
  <cp:lastPrinted>2022-02-02T09:06:36Z</cp:lastPrinted>
  <dcterms:created xsi:type="dcterms:W3CDTF">1999-04-03T08:16:43Z</dcterms:created>
  <dcterms:modified xsi:type="dcterms:W3CDTF">2022-03-23T09:14:24Z</dcterms:modified>
</cp:coreProperties>
</file>